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/>
  <mc:AlternateContent xmlns:mc="http://schemas.openxmlformats.org/markup-compatibility/2006">
    <mc:Choice Requires="x15">
      <x15ac:absPath xmlns:x15ac="http://schemas.microsoft.com/office/spreadsheetml/2010/11/ac" url="C:\Users\rohan\OneDrive\Desktop\learning\finance\corsera accouniting fundamental\Rebranded Practice Sets\Combined\"/>
    </mc:Choice>
  </mc:AlternateContent>
  <xr:revisionPtr revIDLastSave="0" documentId="13_ncr:1_{F36CAD77-B8AE-48A9-94E8-D22B7097963C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Banner" sheetId="1" r:id="rId1"/>
    <sheet name="Problem - How This Works" sheetId="2" r:id="rId2"/>
    <sheet name="Problem - Model" sheetId="3" r:id="rId3"/>
    <sheet name="Calculator" sheetId="4" r:id="rId4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4" i="4" l="1"/>
  <c r="E23" i="4"/>
  <c r="M22" i="4"/>
  <c r="M21" i="4"/>
  <c r="D21" i="4"/>
  <c r="M20" i="4"/>
  <c r="I20" i="4"/>
  <c r="D20" i="4"/>
  <c r="M19" i="4"/>
  <c r="I19" i="4"/>
  <c r="D19" i="4"/>
  <c r="I18" i="4"/>
  <c r="I21" i="4" s="1"/>
  <c r="E18" i="4"/>
  <c r="M88" i="3"/>
  <c r="D88" i="3"/>
  <c r="E90" i="3" s="1"/>
  <c r="M87" i="3"/>
  <c r="I87" i="3"/>
  <c r="I86" i="3"/>
  <c r="I94" i="3" s="1"/>
  <c r="E86" i="3"/>
  <c r="M64" i="3"/>
  <c r="M63" i="3"/>
  <c r="I63" i="3"/>
  <c r="E63" i="3"/>
  <c r="I62" i="3"/>
  <c r="I66" i="3" s="1"/>
  <c r="E62" i="3"/>
  <c r="E66" i="3" s="1"/>
  <c r="M62" i="3" s="1"/>
  <c r="M66" i="3" s="1"/>
  <c r="M39" i="3"/>
  <c r="I38" i="3"/>
  <c r="I42" i="3" s="1"/>
  <c r="E38" i="3"/>
  <c r="E42" i="3" s="1"/>
  <c r="M38" i="3" s="1"/>
  <c r="M20" i="3"/>
  <c r="I20" i="3"/>
  <c r="E20" i="3"/>
  <c r="M16" i="3"/>
  <c r="E22" i="4" l="1"/>
  <c r="E94" i="3"/>
  <c r="M86" i="3" s="1"/>
  <c r="M94" i="3" s="1"/>
  <c r="M42" i="3"/>
  <c r="E25" i="4"/>
  <c r="M18" i="4" s="1"/>
  <c r="M23" i="4" s="1"/>
  <c r="G28" i="4" s="1"/>
</calcChain>
</file>

<file path=xl/sharedStrings.xml><?xml version="1.0" encoding="utf-8"?>
<sst xmlns="http://schemas.openxmlformats.org/spreadsheetml/2006/main" count="158" uniqueCount="55">
  <si>
    <t>rohandesai.cloud</t>
  </si>
  <si>
    <t>Practice Problems (with Solutions) — Anchor Point Retail Inc.</t>
  </si>
  <si>
    <t>Personal learning template — adapted for practice purposes.</t>
  </si>
  <si>
    <t>How This Works</t>
  </si>
  <si>
    <t>Anchor Point Retail Inc.</t>
  </si>
  <si>
    <t>This exercise builds the same operating cash flow figure two different ways: the direct method, which lists actual cash receipts and cash payments (cash from sales, cash paid for purchases, cash expenses), and the indirect method, which starts from accrual-basis net income and adjusts it back to a cash basis.</t>
  </si>
  <si>
    <t>The two methods must always land on the identical change in cash, because they are just two different routes to the same number — one built bottom-up from cash movements, the other built top-down from the income statement.</t>
  </si>
  <si>
    <t>The indirect method adjustments each undo an accrual timing difference: depreciation is added back because it reduced net income but never used any cash, a rising Accounts Receivable balance is subtracted because revenue was recognized before the cash was collected, and a rising Accounts Payable balance is added because an expense was recognized before the cash was paid.</t>
  </si>
  <si>
    <t>An increase in inventory is treated as a cash outflow adjustment in the indirect method, because cash was spent building inventory that has not yet been expensed through cost of sales.</t>
  </si>
  <si>
    <t>As the scenario grows more complex across Year 1 through Year 4 — introducing credit sales, credit purchases, and ending inventory — more reconciling items appear in the indirect method, but the direct and indirect change-in-cash totals continue to tie out exactly.</t>
  </si>
  <si>
    <t>Year 4 adds one more non-cash item: Bad Debt Expense. Writing off an uncollectible customer balance reduces net income on the income statement, but no cash ever moved for that specific amount, so - like depreciation - it is added back in the indirect method to get from net income back to actual cash flow.</t>
  </si>
  <si>
    <t xml:space="preserve"> </t>
  </si>
  <si>
    <t>Construct Direct and Indirect Cash Flow Statements for Anchor Point Retail Inc. - Year 1</t>
  </si>
  <si>
    <t>You have…</t>
  </si>
  <si>
    <t>Cash purchases</t>
  </si>
  <si>
    <t>Cash sales</t>
  </si>
  <si>
    <t>Cash expenses</t>
  </si>
  <si>
    <t>Depreciation</t>
  </si>
  <si>
    <t xml:space="preserve">There was no inventory at the year end.  </t>
  </si>
  <si>
    <t>Income Statement</t>
  </si>
  <si>
    <t>Cash Flow Direct</t>
  </si>
  <si>
    <t>Cash Flow Indirect</t>
  </si>
  <si>
    <t>Revenue</t>
  </si>
  <si>
    <t>Cash from sales</t>
  </si>
  <si>
    <t>Net income</t>
  </si>
  <si>
    <t>Purchases</t>
  </si>
  <si>
    <t>Cash on purchases</t>
  </si>
  <si>
    <t>Expenses</t>
  </si>
  <si>
    <t>Change in cash</t>
  </si>
  <si>
    <t>Year 2</t>
  </si>
  <si>
    <t>Sales on credit</t>
  </si>
  <si>
    <t>Receipts from receivables</t>
  </si>
  <si>
    <t xml:space="preserve">Again, there was no inventory at the year end. </t>
  </si>
  <si>
    <t>Increase in A/R</t>
  </si>
  <si>
    <t>Year 3</t>
  </si>
  <si>
    <t>Purchases on credit</t>
  </si>
  <si>
    <t>Payments to payables</t>
  </si>
  <si>
    <t>Increase in A/P</t>
  </si>
  <si>
    <t>Year 4</t>
  </si>
  <si>
    <t xml:space="preserve">There was closing inventory of 35. </t>
  </si>
  <si>
    <t>Opening inventory</t>
  </si>
  <si>
    <t>Closing Inventory</t>
  </si>
  <si>
    <t>Increase in inventory</t>
  </si>
  <si>
    <t>Cost of sales</t>
  </si>
  <si>
    <t>Bad Debt Expense</t>
  </si>
  <si>
    <t>Add back: Bad Debt Expense (non-cash)</t>
  </si>
  <si>
    <t>Interactive Calculator — Anchor Point Retail Inc.</t>
  </si>
  <si>
    <t>Enter the transaction figures in the blue/yellow cells below. The income statement, direct-method cash flow, and indirect-method cash flow recalculate automatically, and the check row confirms both methods agree on the change in cash.</t>
  </si>
  <si>
    <t>Inputs — Year Transactions</t>
  </si>
  <si>
    <t>Closing inventory</t>
  </si>
  <si>
    <t>Cash Flow — Direct Method</t>
  </si>
  <si>
    <t>Cash Flow — Indirect Method</t>
  </si>
  <si>
    <t>Increase in Inventory</t>
  </si>
  <si>
    <t>Self-Check</t>
  </si>
  <si>
    <t>Direct method vs. Indirect method — both must produce the same change in cash: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</si>
</sst>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(#,##0_)_%;\(#,##0\)_%;_(&quot;–&quot;_)_%;_(@_)_%"/>
    <numFmt numFmtId="165" formatCode="_-* #,##0_-;\(#,##0\)_-;_-* &quot;-&quot;_-;_-@_-"/>
    <numFmt numFmtId="166" formatCode="0&quot;A&quot;"/>
    <numFmt numFmtId="167" formatCode="#,##0_);[Red]\(#,##0\);\-"/>
    <numFmt numFmtId="168" formatCode="_(#,##0_);\(#,##0\);_(&quot;–&quot;_);_(@_)"/>
    <numFmt numFmtId="169" formatCode="#,##0_);\(#,##0\);\-"/>
    <numFmt numFmtId="170" formatCode="\$#,##0;\(\$#,##0\)"/>
  </numFmts>
  <fonts count="25" x14ac:knownFonts="1">
    <font>
      <sz val="11"/>
      <color theme="1"/>
      <name val="Calibri"/>
      <family val="2"/>
      <scheme val="minor"/>
    </font>
    <font>
      <b/>
      <u/>
      <sz val="16"/>
      <color rgb="FFFFFFFF"/>
      <name val="Arial"/>
    </font>
    <font>
      <sz val="11"/>
      <name val="Arial"/>
    </font>
    <font>
      <b/>
      <sz val="13"/>
      <color rgb="FF1F1F1F"/>
      <name val="Arial"/>
    </font>
    <font>
      <i/>
      <sz val="9"/>
      <color rgb="FF666666"/>
      <name val="Arial"/>
    </font>
    <font>
      <b/>
      <sz val="16"/>
      <color rgb="FF0B3D91"/>
      <name val="Arial"/>
    </font>
    <font>
      <i/>
      <sz val="11"/>
      <color rgb="FF666666"/>
      <name val="Arial"/>
    </font>
    <font>
      <sz val="10"/>
      <name val="Arial"/>
    </font>
    <font>
      <b/>
      <sz val="10"/>
      <color theme="0"/>
      <name val="Arial"/>
    </font>
    <font>
      <sz val="11"/>
      <color theme="1"/>
      <name val="Arial"/>
    </font>
    <font>
      <sz val="10"/>
      <color theme="1"/>
      <name val="Arial"/>
    </font>
    <font>
      <i/>
      <sz val="10"/>
      <color theme="1"/>
      <name val="Arial"/>
    </font>
    <font>
      <sz val="10"/>
      <color rgb="FFFF0000"/>
      <name val="Arial"/>
    </font>
    <font>
      <b/>
      <sz val="14"/>
      <color rgb="FF3271D2"/>
      <name val="Arial"/>
    </font>
    <font>
      <b/>
      <sz val="10"/>
      <color rgb="FF3271D2"/>
      <name val="Arial"/>
    </font>
    <font>
      <sz val="10"/>
      <color theme="0"/>
      <name val="Arial"/>
    </font>
    <font>
      <b/>
      <sz val="10"/>
      <color rgb="FF0000FF"/>
      <name val="Arial"/>
    </font>
    <font>
      <sz val="10"/>
      <color rgb="FF3271D2"/>
      <name val="Arial"/>
    </font>
    <font>
      <sz val="10"/>
      <color rgb="FF000000"/>
      <name val="Arial"/>
    </font>
    <font>
      <i/>
      <sz val="10"/>
      <name val="Arial"/>
    </font>
    <font>
      <b/>
      <sz val="14"/>
      <color rgb="FF0B3D91"/>
      <name val="Arial"/>
    </font>
    <font>
      <b/>
      <sz val="12"/>
      <color rgb="FF0B3D91"/>
      <name val="Arial"/>
    </font>
    <font>
      <sz val="10"/>
      <color rgb="FF0000FF"/>
      <name val="Arial"/>
    </font>
    <font>
      <b/>
      <sz val="10"/>
      <color rgb="FF000000"/>
      <name val="Arial"/>
    </font>
    <font>
      <b/>
      <sz val="11"/>
      <name val="Arial"/>
    </font>
  </fonts>
  <fills count="9">
    <fill>
      <patternFill patternType="none"/>
    </fill>
    <fill>
      <patternFill patternType="gray125"/>
    </fill>
    <fill>
      <patternFill patternType="solid">
        <fgColor rgb="FF0B3D91"/>
      </patternFill>
    </fill>
    <fill>
      <patternFill patternType="solid">
        <fgColor rgb="FFF2F2F2"/>
      </patternFill>
    </fill>
    <fill>
      <patternFill patternType="solid">
        <fgColor rgb="FF132E57"/>
        <bgColor indexed="64"/>
      </patternFill>
    </fill>
    <fill>
      <patternFill patternType="solid">
        <fgColor rgb="FFD9E5F7"/>
        <bgColor rgb="FF000000"/>
      </patternFill>
    </fill>
    <fill>
      <patternFill patternType="solid">
        <fgColor rgb="FFF2F2F2"/>
        <bgColor rgb="FF000000"/>
      </patternFill>
    </fill>
    <fill>
      <patternFill patternType="solid">
        <fgColor rgb="FFD9E5F7"/>
      </patternFill>
    </fill>
    <fill>
      <patternFill patternType="solid">
        <fgColor rgb="FFFFFF00"/>
      </patternFill>
    </fill>
  </fills>
  <borders count="2">
    <border>
      <left/>
      <right/>
      <top/>
      <bottom/>
      <diagonal/>
    </border>
    <border>
      <left/>
      <right/>
      <top/>
      <bottom style="hair">
        <color rgb="FF000000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2" fillId="0" borderId="0" xfId="0" applyFont="1"/>
    <xf numFmtId="0" fontId="2" fillId="0" borderId="0" xfId="0" applyFont="1" applyProtection="1">
      <protection locked="0"/>
    </xf>
    <xf numFmtId="164" fontId="2" fillId="0" borderId="0" xfId="0" applyNumberFormat="1" applyFont="1" applyProtection="1">
      <protection locked="0"/>
    </xf>
    <xf numFmtId="164" fontId="2" fillId="0" borderId="0" xfId="0" applyNumberFormat="1" applyFont="1"/>
    <xf numFmtId="0" fontId="7" fillId="0" borderId="0" xfId="0" applyFont="1"/>
    <xf numFmtId="0" fontId="7" fillId="4" borderId="0" xfId="0" applyFont="1" applyFill="1"/>
    <xf numFmtId="0" fontId="8" fillId="4" borderId="0" xfId="0" applyFont="1" applyFill="1" applyAlignment="1">
      <alignment horizontal="center" vertical="center"/>
    </xf>
    <xf numFmtId="0" fontId="9" fillId="0" borderId="0" xfId="0" applyFont="1"/>
    <xf numFmtId="165" fontId="10" fillId="0" borderId="0" xfId="0" applyNumberFormat="1" applyFont="1" applyProtection="1">
      <protection locked="0"/>
    </xf>
    <xf numFmtId="165" fontId="11" fillId="0" borderId="0" xfId="0" applyNumberFormat="1" applyFont="1" applyProtection="1">
      <protection locked="0"/>
    </xf>
    <xf numFmtId="165" fontId="11" fillId="0" borderId="0" xfId="0" applyNumberFormat="1" applyFont="1" applyAlignment="1" applyProtection="1">
      <alignment horizontal="center"/>
      <protection locked="0"/>
    </xf>
    <xf numFmtId="165" fontId="11" fillId="0" borderId="0" xfId="0" applyNumberFormat="1" applyFont="1" applyAlignment="1">
      <alignment horizontal="right"/>
    </xf>
    <xf numFmtId="0" fontId="12" fillId="0" borderId="0" xfId="0" applyFont="1" applyAlignment="1">
      <alignment horizontal="left"/>
    </xf>
    <xf numFmtId="37" fontId="13" fillId="5" borderId="0" xfId="0" applyNumberFormat="1" applyFont="1" applyFill="1" applyAlignment="1">
      <alignment vertical="center"/>
    </xf>
    <xf numFmtId="37" fontId="14" fillId="5" borderId="0" xfId="0" applyNumberFormat="1" applyFont="1" applyFill="1" applyAlignment="1">
      <alignment vertical="center"/>
    </xf>
    <xf numFmtId="37" fontId="8" fillId="5" borderId="0" xfId="0" applyNumberFormat="1" applyFont="1" applyFill="1" applyAlignment="1">
      <alignment vertical="center"/>
    </xf>
    <xf numFmtId="37" fontId="15" fillId="5" borderId="0" xfId="0" applyNumberFormat="1" applyFont="1" applyFill="1" applyAlignment="1">
      <alignment vertical="center"/>
    </xf>
    <xf numFmtId="166" fontId="8" fillId="5" borderId="0" xfId="0" applyNumberFormat="1" applyFont="1" applyFill="1" applyAlignment="1">
      <alignment horizontal="right"/>
    </xf>
    <xf numFmtId="37" fontId="10" fillId="0" borderId="0" xfId="0" applyNumberFormat="1" applyFont="1" applyAlignment="1">
      <alignment vertical="center"/>
    </xf>
    <xf numFmtId="0" fontId="10" fillId="0" borderId="0" xfId="0" applyFont="1"/>
    <xf numFmtId="0" fontId="10" fillId="0" borderId="1" xfId="0" applyFont="1" applyBorder="1"/>
    <xf numFmtId="167" fontId="7" fillId="0" borderId="0" xfId="0" applyNumberFormat="1" applyFont="1"/>
    <xf numFmtId="37" fontId="15" fillId="0" borderId="0" xfId="0" applyNumberFormat="1" applyFont="1" applyAlignment="1">
      <alignment vertical="center"/>
    </xf>
    <xf numFmtId="166" fontId="8" fillId="0" borderId="0" xfId="0" applyNumberFormat="1" applyFont="1" applyAlignment="1">
      <alignment horizontal="right"/>
    </xf>
    <xf numFmtId="37" fontId="16" fillId="0" borderId="0" xfId="0" applyNumberFormat="1" applyFont="1" applyAlignment="1">
      <alignment vertical="center"/>
    </xf>
    <xf numFmtId="37" fontId="8" fillId="0" borderId="0" xfId="0" applyNumberFormat="1" applyFont="1" applyAlignment="1">
      <alignment vertical="center"/>
    </xf>
    <xf numFmtId="168" fontId="17" fillId="0" borderId="0" xfId="0" applyNumberFormat="1" applyFont="1"/>
    <xf numFmtId="168" fontId="17" fillId="0" borderId="1" xfId="0" applyNumberFormat="1" applyFont="1" applyBorder="1"/>
    <xf numFmtId="168" fontId="18" fillId="6" borderId="0" xfId="0" applyNumberFormat="1" applyFont="1" applyFill="1"/>
    <xf numFmtId="0" fontId="18" fillId="0" borderId="0" xfId="0" applyFont="1" applyAlignment="1">
      <alignment horizontal="left"/>
    </xf>
    <xf numFmtId="0" fontId="7" fillId="0" borderId="1" xfId="0" applyFont="1" applyBorder="1"/>
    <xf numFmtId="0" fontId="18" fillId="0" borderId="1" xfId="0" applyFont="1" applyBorder="1"/>
    <xf numFmtId="0" fontId="19" fillId="0" borderId="1" xfId="0" applyFont="1" applyBorder="1" applyAlignment="1">
      <alignment horizontal="center"/>
    </xf>
    <xf numFmtId="169" fontId="18" fillId="0" borderId="1" xfId="0" applyNumberFormat="1" applyFont="1" applyBorder="1"/>
    <xf numFmtId="0" fontId="18" fillId="0" borderId="0" xfId="0" applyFont="1"/>
    <xf numFmtId="0" fontId="19" fillId="0" borderId="0" xfId="0" applyFont="1" applyAlignment="1">
      <alignment horizontal="center"/>
    </xf>
    <xf numFmtId="169" fontId="18" fillId="0" borderId="0" xfId="0" applyNumberFormat="1" applyFont="1"/>
    <xf numFmtId="170" fontId="22" fillId="8" borderId="0" xfId="0" applyNumberFormat="1" applyFont="1" applyFill="1"/>
    <xf numFmtId="170" fontId="18" fillId="0" borderId="0" xfId="0" applyNumberFormat="1" applyFont="1"/>
    <xf numFmtId="0" fontId="23" fillId="0" borderId="0" xfId="0" applyFont="1"/>
    <xf numFmtId="170" fontId="23" fillId="3" borderId="0" xfId="0" applyNumberFormat="1" applyFont="1" applyFill="1"/>
    <xf numFmtId="0" fontId="24" fillId="0" borderId="0" xfId="0" applyFont="1"/>
    <xf numFmtId="0" fontId="2" fillId="0" borderId="0" xfId="0" applyFont="1" applyAlignment="1">
      <alignment vertical="top" wrapText="1"/>
    </xf>
    <xf numFmtId="0" fontId="4" fillId="0" borderId="0" xfId="0" applyFont="1" applyAlignment="1">
      <alignment horizontal="center" vertical="center"/>
    </xf>
    <xf numFmtId="0" fontId="0" fillId="0" borderId="0" xfId="0"/>
    <xf numFmtId="0" fontId="3" fillId="3" borderId="0" xfId="0" applyFont="1" applyFill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0" borderId="0" xfId="0" applyFont="1"/>
    <xf numFmtId="0" fontId="2" fillId="0" borderId="0" xfId="0" applyFont="1" applyAlignment="1">
      <alignment vertical="top" wrapText="1"/>
    </xf>
    <xf numFmtId="0" fontId="6" fillId="0" borderId="0" xfId="0" applyFont="1"/>
    <xf numFmtId="0" fontId="21" fillId="7" borderId="0" xfId="0" applyFont="1" applyFill="1" applyAlignment="1">
      <alignment horizontal="left" vertical="center"/>
    </xf>
    <xf numFmtId="0" fontId="20" fillId="0" borderId="0" xfId="0" applyFont="1"/>
    <xf numFmtId="0" fontId="19" fillId="0" borderId="0" xfId="0" applyFont="1" applyAlignment="1">
      <alignment vertical="top" wrapText="1"/>
    </xf>
  </cellXfs>
  <cellStyles count="1">
    <cellStyle name="Normal" xfId="0" builtinId="0"/>
  </cellStyles>
  <dxfs count="2">
    <dxf>
      <font>
        <b/>
        <color rgb="FF9C0006"/>
        <name val="Arial"/>
      </font>
      <fill>
        <patternFill patternType="solid">
          <fgColor rgb="FFFFC7CE"/>
        </patternFill>
      </fill>
    </dxf>
    <dxf>
      <font>
        <b/>
        <color rgb="FF006100"/>
        <name val="Arial"/>
      </font>
      <fill>
        <patternFill patternType="solid">
          <fgColor rgb="FFC6EF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rohandesai.cloud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0"/>
  <sheetViews>
    <sheetView showGridLines="0" tabSelected="1" workbookViewId="0">
      <selection sqref="A1:M1"/>
    </sheetView>
  </sheetViews>
  <sheetFormatPr defaultRowHeight="14.5" x14ac:dyDescent="0.35"/>
  <cols>
    <col min="1" max="1" width="11" customWidth="1"/>
    <col min="5" max="5" width="11" customWidth="1"/>
    <col min="12" max="12" width="11" customWidth="1"/>
    <col min="15" max="16" width="9.08984375" customWidth="1"/>
  </cols>
  <sheetData>
    <row r="1" spans="1:20" ht="30" customHeight="1" x14ac:dyDescent="0.35">
      <c r="A1" s="47" t="s">
        <v>0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  <c r="N1" s="1"/>
      <c r="O1" s="1"/>
      <c r="P1" s="1"/>
      <c r="Q1" s="1"/>
      <c r="R1" s="1"/>
      <c r="S1" s="1"/>
      <c r="T1" s="1"/>
    </row>
    <row r="2" spans="1:20" ht="24" customHeight="1" x14ac:dyDescent="0.35">
      <c r="A2" s="46" t="s">
        <v>1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  <c r="N2" s="1"/>
      <c r="O2" s="1"/>
      <c r="P2" s="1"/>
      <c r="Q2" s="1"/>
      <c r="R2" s="1"/>
      <c r="S2" s="1"/>
      <c r="T2" s="1"/>
    </row>
    <row r="3" spans="1:20" ht="19.5" customHeight="1" x14ac:dyDescent="0.3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</row>
    <row r="4" spans="1:20" ht="19.5" customHeight="1" x14ac:dyDescent="0.35">
      <c r="A4" s="44" t="s">
        <v>2</v>
      </c>
      <c r="B4" s="45"/>
      <c r="C4" s="45"/>
      <c r="D4" s="45"/>
      <c r="E4" s="45"/>
      <c r="F4" s="45"/>
      <c r="G4" s="45"/>
      <c r="H4" s="45"/>
      <c r="I4" s="45"/>
      <c r="J4" s="45"/>
      <c r="K4" s="45"/>
      <c r="L4" s="45"/>
      <c r="M4" s="45"/>
      <c r="N4" s="1"/>
      <c r="O4" s="1"/>
      <c r="P4" s="1"/>
      <c r="Q4" s="1"/>
      <c r="R4" s="1"/>
      <c r="S4" s="1"/>
      <c r="T4" s="1"/>
    </row>
    <row r="5" spans="1:20" ht="19.5" customHeight="1" x14ac:dyDescent="0.3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</row>
    <row r="6" spans="1:20" ht="19.5" customHeight="1" x14ac:dyDescent="0.3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1:20" ht="19.5" customHeight="1" x14ac:dyDescent="0.3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1:20" ht="19.5" customHeight="1" x14ac:dyDescent="0.3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</row>
    <row r="9" spans="1:20" ht="19.5" customHeight="1" x14ac:dyDescent="0.3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</row>
    <row r="10" spans="1:20" ht="19.5" customHeight="1" x14ac:dyDescent="0.3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1:20" ht="28.5" customHeight="1" x14ac:dyDescent="0.35">
      <c r="A11" s="1"/>
      <c r="B11" s="1"/>
      <c r="C11" s="2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</row>
    <row r="12" spans="1:20" ht="19.5" customHeight="1" x14ac:dyDescent="0.35">
      <c r="A12" s="1"/>
      <c r="B12" s="1"/>
      <c r="C12" s="2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</row>
    <row r="13" spans="1:20" ht="19.5" customHeight="1" x14ac:dyDescent="0.35">
      <c r="A13" s="1"/>
      <c r="B13" s="1"/>
      <c r="C13" s="2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</row>
    <row r="14" spans="1:20" ht="19.5" customHeight="1" x14ac:dyDescent="0.3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</row>
    <row r="15" spans="1:20" ht="19.5" customHeight="1" x14ac:dyDescent="0.35">
      <c r="A15" s="1"/>
      <c r="B15" s="1"/>
      <c r="C15" s="3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</row>
    <row r="16" spans="1:20" ht="19.5" customHeight="1" x14ac:dyDescent="0.3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</row>
    <row r="17" spans="1:20" ht="19.5" customHeight="1" x14ac:dyDescent="0.3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</row>
    <row r="18" spans="1:20" ht="19.5" customHeight="1" x14ac:dyDescent="0.3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</row>
    <row r="19" spans="1:20" ht="19.5" customHeight="1" x14ac:dyDescent="0.3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</row>
    <row r="20" spans="1:20" ht="19.5" customHeight="1" x14ac:dyDescent="0.35">
      <c r="A20" s="1"/>
      <c r="B20" s="1"/>
      <c r="C20" s="2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</row>
    <row r="21" spans="1:20" ht="19.5" customHeight="1" x14ac:dyDescent="0.35">
      <c r="A21" s="1"/>
      <c r="B21" s="1"/>
      <c r="C21" s="2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</row>
    <row r="22" spans="1:20" ht="19.5" customHeight="1" x14ac:dyDescent="0.35">
      <c r="A22" s="1"/>
      <c r="B22" s="1"/>
      <c r="C22" s="2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</row>
    <row r="23" spans="1:20" ht="19.5" customHeight="1" x14ac:dyDescent="0.35">
      <c r="A23" s="1"/>
      <c r="B23" s="1"/>
      <c r="C23" s="2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</row>
    <row r="24" spans="1:20" ht="19.5" customHeight="1" x14ac:dyDescent="0.35">
      <c r="A24" s="1"/>
      <c r="B24" s="1"/>
      <c r="C24" s="2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</row>
    <row r="25" spans="1:20" ht="19.5" customHeight="1" x14ac:dyDescent="0.35">
      <c r="A25" s="1"/>
      <c r="B25" s="1"/>
      <c r="C25" s="2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</row>
    <row r="26" spans="1:20" ht="19.5" customHeight="1" x14ac:dyDescent="0.35">
      <c r="A26" s="1"/>
      <c r="B26" s="1"/>
      <c r="C26" s="4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</row>
    <row r="27" spans="1:20" ht="19.5" customHeight="1" x14ac:dyDescent="0.35">
      <c r="A27" s="1"/>
      <c r="B27" s="1"/>
      <c r="C27" s="4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</row>
    <row r="28" spans="1:20" ht="19.5" customHeight="1" x14ac:dyDescent="0.35">
      <c r="A28" s="1"/>
      <c r="B28" s="1"/>
      <c r="C28" s="4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</row>
    <row r="29" spans="1:20" ht="19.5" customHeight="1" x14ac:dyDescent="0.3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</row>
    <row r="30" spans="1:20" ht="19.5" customHeight="1" x14ac:dyDescent="0.3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</row>
    <row r="31" spans="1:20" ht="19.5" customHeight="1" x14ac:dyDescent="0.3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</row>
    <row r="32" spans="1:20" ht="19.5" customHeight="1" x14ac:dyDescent="0.35">
      <c r="A32" s="1"/>
      <c r="B32" s="1"/>
      <c r="C32" s="4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</row>
    <row r="33" spans="1:20" ht="19.5" customHeight="1" x14ac:dyDescent="0.35">
      <c r="A33" s="1"/>
      <c r="B33" s="1"/>
      <c r="C33" s="4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</row>
    <row r="34" spans="1:20" ht="19.5" customHeight="1" x14ac:dyDescent="0.35">
      <c r="A34" s="1"/>
      <c r="B34" s="1"/>
      <c r="C34" s="4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</row>
    <row r="35" spans="1:20" ht="19.5" customHeight="1" x14ac:dyDescent="0.35">
      <c r="A35" s="1"/>
      <c r="B35" s="1"/>
      <c r="C35" s="4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</row>
    <row r="36" spans="1:20" ht="19.5" customHeight="1" x14ac:dyDescent="0.35">
      <c r="A36" s="1"/>
      <c r="B36" s="1"/>
      <c r="C36" s="4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</row>
    <row r="37" spans="1:20" ht="19.5" customHeight="1" x14ac:dyDescent="0.35">
      <c r="A37" s="1"/>
      <c r="B37" s="1"/>
      <c r="C37" s="4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</row>
    <row r="38" spans="1:20" ht="19.5" customHeight="1" x14ac:dyDescent="0.35">
      <c r="A38" s="1"/>
      <c r="B38" s="1"/>
      <c r="C38" s="4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</row>
    <row r="39" spans="1:20" ht="19.5" customHeight="1" x14ac:dyDescent="0.3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</row>
    <row r="40" spans="1:20" ht="19.5" customHeight="1" x14ac:dyDescent="0.3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</row>
    <row r="41" spans="1:20" ht="16.5" customHeight="1" x14ac:dyDescent="0.3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</row>
    <row r="42" spans="1:20" ht="16.5" customHeight="1" x14ac:dyDescent="0.3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</row>
    <row r="43" spans="1:20" ht="16.5" customHeight="1" x14ac:dyDescent="0.3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</row>
    <row r="44" spans="1:20" ht="16.5" customHeight="1" x14ac:dyDescent="0.3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</row>
    <row r="45" spans="1:20" ht="16.5" customHeight="1" x14ac:dyDescent="0.3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</row>
    <row r="46" spans="1:20" ht="16.5" customHeight="1" x14ac:dyDescent="0.3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</row>
    <row r="47" spans="1:20" ht="16.5" customHeight="1" x14ac:dyDescent="0.3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</row>
    <row r="48" spans="1:20" ht="16.5" customHeight="1" x14ac:dyDescent="0.3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</row>
    <row r="49" spans="1:20" ht="16.5" customHeight="1" x14ac:dyDescent="0.3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</row>
    <row r="50" spans="1:20" ht="16.5" customHeight="1" x14ac:dyDescent="0.3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</row>
  </sheetData>
  <mergeCells count="3">
    <mergeCell ref="A4:M4"/>
    <mergeCell ref="A2:M2"/>
    <mergeCell ref="A1:M1"/>
  </mergeCells>
  <hyperlinks>
    <hyperlink ref="A1" r:id="rId1" xr:uid="{00000000-0004-0000-0000-000000000000}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J14"/>
  <sheetViews>
    <sheetView showGridLines="0" workbookViewId="0"/>
  </sheetViews>
  <sheetFormatPr defaultRowHeight="14.5" x14ac:dyDescent="0.35"/>
  <cols>
    <col min="1" max="1" width="13" customWidth="1"/>
  </cols>
  <sheetData>
    <row r="1" spans="1:10" ht="26" customHeight="1" x14ac:dyDescent="0.4">
      <c r="A1" s="48" t="s">
        <v>3</v>
      </c>
      <c r="B1" s="45"/>
      <c r="C1" s="45"/>
      <c r="D1" s="45"/>
      <c r="E1" s="45"/>
      <c r="F1" s="45"/>
      <c r="G1" s="45"/>
      <c r="H1" s="45"/>
      <c r="I1" s="45"/>
      <c r="J1" s="45"/>
    </row>
    <row r="2" spans="1:10" ht="18" customHeight="1" x14ac:dyDescent="0.35">
      <c r="A2" s="50" t="s">
        <v>4</v>
      </c>
      <c r="B2" s="45"/>
      <c r="C2" s="45"/>
      <c r="D2" s="45"/>
      <c r="E2" s="45"/>
      <c r="F2" s="45"/>
      <c r="G2" s="45"/>
      <c r="H2" s="45"/>
      <c r="I2" s="45"/>
      <c r="J2" s="45"/>
    </row>
    <row r="4" spans="1:10" ht="40" customHeight="1" x14ac:dyDescent="0.35">
      <c r="A4" s="49" t="s">
        <v>5</v>
      </c>
      <c r="B4" s="45"/>
      <c r="C4" s="45"/>
      <c r="D4" s="45"/>
      <c r="E4" s="45"/>
      <c r="F4" s="45"/>
      <c r="G4" s="45"/>
      <c r="H4" s="45"/>
      <c r="I4" s="45"/>
      <c r="J4" s="45"/>
    </row>
    <row r="6" spans="1:10" ht="40" customHeight="1" x14ac:dyDescent="0.35">
      <c r="A6" s="49" t="s">
        <v>6</v>
      </c>
      <c r="B6" s="45"/>
      <c r="C6" s="45"/>
      <c r="D6" s="45"/>
      <c r="E6" s="45"/>
      <c r="F6" s="45"/>
      <c r="G6" s="45"/>
      <c r="H6" s="45"/>
      <c r="I6" s="45"/>
      <c r="J6" s="45"/>
    </row>
    <row r="8" spans="1:10" ht="40" customHeight="1" x14ac:dyDescent="0.35">
      <c r="A8" s="49" t="s">
        <v>7</v>
      </c>
      <c r="B8" s="45"/>
      <c r="C8" s="45"/>
      <c r="D8" s="45"/>
      <c r="E8" s="45"/>
      <c r="F8" s="45"/>
      <c r="G8" s="45"/>
      <c r="H8" s="45"/>
      <c r="I8" s="45"/>
      <c r="J8" s="45"/>
    </row>
    <row r="10" spans="1:10" ht="40" customHeight="1" x14ac:dyDescent="0.35">
      <c r="A10" s="49" t="s">
        <v>8</v>
      </c>
      <c r="B10" s="45"/>
      <c r="C10" s="45"/>
      <c r="D10" s="45"/>
      <c r="E10" s="45"/>
      <c r="F10" s="45"/>
      <c r="G10" s="45"/>
      <c r="H10" s="45"/>
      <c r="I10" s="45"/>
      <c r="J10" s="45"/>
    </row>
    <row r="12" spans="1:10" ht="40" customHeight="1" x14ac:dyDescent="0.35">
      <c r="A12" s="49" t="s">
        <v>9</v>
      </c>
      <c r="B12" s="45"/>
      <c r="C12" s="45"/>
      <c r="D12" s="45"/>
      <c r="E12" s="45"/>
      <c r="F12" s="45"/>
      <c r="G12" s="45"/>
      <c r="H12" s="45"/>
      <c r="I12" s="45"/>
      <c r="J12" s="45"/>
    </row>
    <row r="14" spans="1:10" ht="40" customHeight="1" x14ac:dyDescent="0.35">
      <c r="A14" s="43" t="s">
        <v>10</v>
      </c>
    </row>
  </sheetData>
  <mergeCells count="7">
    <mergeCell ref="A1:J1"/>
    <mergeCell ref="A8:J8"/>
    <mergeCell ref="A6:J6"/>
    <mergeCell ref="A12:J12"/>
    <mergeCell ref="A4:J4"/>
    <mergeCell ref="A2:J2"/>
    <mergeCell ref="A10:J10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S104"/>
  <sheetViews>
    <sheetView showGridLines="0" workbookViewId="0">
      <pane ySplit="1" topLeftCell="A2" activePane="bottomLeft" state="frozen"/>
      <selection pane="bottomLeft"/>
    </sheetView>
  </sheetViews>
  <sheetFormatPr defaultRowHeight="14.5" x14ac:dyDescent="0.35"/>
  <cols>
    <col min="1" max="1" width="9.08984375" customWidth="1"/>
    <col min="2" max="2" width="1.7265625" customWidth="1"/>
    <col min="3" max="3" width="22.7265625" customWidth="1"/>
    <col min="4" max="4" width="9.36328125" customWidth="1"/>
    <col min="5" max="5" width="10.7265625" customWidth="1"/>
    <col min="6" max="6" width="6" customWidth="1"/>
    <col min="7" max="7" width="13.36328125" customWidth="1"/>
    <col min="8" max="8" width="10.36328125" customWidth="1"/>
    <col min="9" max="9" width="10.81640625" customWidth="1"/>
    <col min="10" max="10" width="13.26953125" customWidth="1"/>
    <col min="11" max="11" width="10.26953125" customWidth="1"/>
    <col min="12" max="12" width="13.7265625" customWidth="1"/>
    <col min="13" max="13" width="10.26953125" customWidth="1"/>
    <col min="14" max="15" width="9.08984375" customWidth="1"/>
  </cols>
  <sheetData>
    <row r="1" spans="1:19" ht="50.15" customHeight="1" x14ac:dyDescent="0.35">
      <c r="A1" s="5"/>
      <c r="B1" s="6"/>
      <c r="C1" s="6"/>
      <c r="D1" s="6"/>
      <c r="E1" s="6"/>
      <c r="F1" s="6"/>
      <c r="G1" s="6"/>
      <c r="H1" s="7"/>
      <c r="I1" s="6"/>
      <c r="J1" s="6"/>
      <c r="K1" s="6"/>
      <c r="L1" s="6"/>
      <c r="M1" s="6"/>
      <c r="N1" s="8"/>
      <c r="O1" s="8"/>
      <c r="P1" s="8"/>
      <c r="Q1" s="8"/>
      <c r="R1" s="8"/>
      <c r="S1" s="8"/>
    </row>
    <row r="2" spans="1:19" ht="15" customHeight="1" x14ac:dyDescent="0.35">
      <c r="A2" s="9"/>
      <c r="B2" s="9"/>
      <c r="C2" s="9"/>
      <c r="D2" s="9"/>
      <c r="E2" s="10"/>
      <c r="F2" s="10"/>
      <c r="G2" s="10"/>
      <c r="H2" s="11"/>
      <c r="I2" s="12"/>
      <c r="J2" s="12"/>
      <c r="K2" s="12"/>
      <c r="L2" s="12"/>
      <c r="M2" s="9"/>
      <c r="N2" s="13"/>
      <c r="O2" s="8"/>
      <c r="P2" s="8"/>
      <c r="Q2" s="8"/>
      <c r="R2" s="8"/>
      <c r="S2" s="8"/>
    </row>
    <row r="3" spans="1:19" ht="15" customHeight="1" x14ac:dyDescent="0.35">
      <c r="A3" s="9" t="s">
        <v>11</v>
      </c>
      <c r="B3" s="14" t="s">
        <v>12</v>
      </c>
      <c r="C3" s="15"/>
      <c r="D3" s="15"/>
      <c r="E3" s="16"/>
      <c r="F3" s="17"/>
      <c r="G3" s="17"/>
      <c r="H3" s="18"/>
      <c r="I3" s="18"/>
      <c r="J3" s="18"/>
      <c r="K3" s="18"/>
      <c r="L3" s="18"/>
      <c r="M3" s="18"/>
      <c r="N3" s="8"/>
      <c r="O3" s="8"/>
      <c r="P3" s="8"/>
      <c r="Q3" s="8"/>
      <c r="R3" s="8"/>
      <c r="S3" s="8"/>
    </row>
    <row r="4" spans="1:19" ht="15" customHeight="1" x14ac:dyDescent="0.35">
      <c r="A4" s="19"/>
      <c r="B4" s="8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</row>
    <row r="5" spans="1:19" ht="15" customHeight="1" x14ac:dyDescent="0.35">
      <c r="A5" s="8"/>
      <c r="B5" s="20" t="s">
        <v>13</v>
      </c>
      <c r="C5" s="20"/>
      <c r="D5" s="20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</row>
    <row r="6" spans="1:19" ht="15" customHeight="1" x14ac:dyDescent="0.35">
      <c r="A6" s="19"/>
      <c r="B6" s="20">
        <v>1</v>
      </c>
      <c r="C6" s="20" t="s">
        <v>14</v>
      </c>
      <c r="D6" s="8"/>
      <c r="E6" s="20">
        <v>250</v>
      </c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</row>
    <row r="7" spans="1:19" ht="15" customHeight="1" x14ac:dyDescent="0.35">
      <c r="A7" s="19"/>
      <c r="B7" s="20">
        <v>2</v>
      </c>
      <c r="C7" s="20" t="s">
        <v>15</v>
      </c>
      <c r="D7" s="8"/>
      <c r="E7" s="20">
        <v>370</v>
      </c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</row>
    <row r="8" spans="1:19" ht="15" customHeight="1" x14ac:dyDescent="0.35">
      <c r="A8" s="19"/>
      <c r="B8" s="20">
        <v>3</v>
      </c>
      <c r="C8" s="20" t="s">
        <v>16</v>
      </c>
      <c r="D8" s="8"/>
      <c r="E8" s="20">
        <v>40</v>
      </c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</row>
    <row r="9" spans="1:19" ht="15" customHeight="1" x14ac:dyDescent="0.35">
      <c r="A9" s="19"/>
      <c r="B9" s="20">
        <v>4</v>
      </c>
      <c r="C9" s="20" t="s">
        <v>17</v>
      </c>
      <c r="D9" s="8"/>
      <c r="E9" s="20">
        <v>55</v>
      </c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</row>
    <row r="10" spans="1:19" ht="15" customHeight="1" x14ac:dyDescent="0.35">
      <c r="A10" s="19"/>
      <c r="B10" s="8"/>
      <c r="C10" s="20" t="s">
        <v>18</v>
      </c>
      <c r="D10" s="8"/>
      <c r="E10" s="8"/>
      <c r="F10" s="8"/>
      <c r="G10" s="8"/>
      <c r="H10" s="8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</row>
    <row r="11" spans="1:19" ht="15" customHeight="1" x14ac:dyDescent="0.35">
      <c r="A11" s="8"/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8"/>
      <c r="O11" s="8"/>
      <c r="P11" s="8"/>
      <c r="Q11" s="8"/>
      <c r="R11" s="8"/>
      <c r="S11" s="8"/>
    </row>
    <row r="12" spans="1:19" ht="15" customHeight="1" x14ac:dyDescent="0.35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22"/>
      <c r="O12" s="8"/>
      <c r="P12" s="8"/>
      <c r="Q12" s="8"/>
      <c r="R12" s="8"/>
      <c r="S12" s="8"/>
    </row>
    <row r="13" spans="1:19" ht="15" customHeight="1" x14ac:dyDescent="0.35">
      <c r="A13" s="5" t="s">
        <v>11</v>
      </c>
      <c r="B13" s="14" t="s">
        <v>19</v>
      </c>
      <c r="C13" s="15"/>
      <c r="D13" s="15"/>
      <c r="E13" s="16"/>
      <c r="F13" s="23"/>
      <c r="G13" s="14" t="s">
        <v>20</v>
      </c>
      <c r="H13" s="18"/>
      <c r="I13" s="18"/>
      <c r="J13" s="24"/>
      <c r="K13" s="14" t="s">
        <v>21</v>
      </c>
      <c r="L13" s="18"/>
      <c r="M13" s="18"/>
      <c r="N13" s="13"/>
      <c r="O13" s="8"/>
      <c r="P13" s="8"/>
      <c r="Q13" s="8"/>
      <c r="R13" s="8"/>
      <c r="S13" s="8"/>
    </row>
    <row r="14" spans="1:19" ht="15" customHeight="1" x14ac:dyDescent="0.35">
      <c r="A14" s="5"/>
      <c r="B14" s="25"/>
      <c r="C14" s="25"/>
      <c r="D14" s="25"/>
      <c r="E14" s="26"/>
      <c r="F14" s="23"/>
      <c r="G14" s="23"/>
      <c r="H14" s="24"/>
      <c r="I14" s="24"/>
      <c r="J14" s="24"/>
      <c r="K14" s="24"/>
      <c r="L14" s="24"/>
      <c r="M14" s="24"/>
      <c r="N14" s="8"/>
      <c r="O14" s="8"/>
      <c r="P14" s="8"/>
      <c r="Q14" s="8"/>
      <c r="R14" s="8"/>
      <c r="S14" s="8"/>
    </row>
    <row r="15" spans="1:19" x14ac:dyDescent="0.35">
      <c r="A15" s="8"/>
      <c r="B15" s="8"/>
      <c r="C15" s="8"/>
      <c r="D15" s="8"/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</row>
    <row r="16" spans="1:19" ht="15" customHeight="1" x14ac:dyDescent="0.35">
      <c r="A16" s="8"/>
      <c r="B16" s="20" t="s">
        <v>22</v>
      </c>
      <c r="C16" s="8"/>
      <c r="D16" s="8"/>
      <c r="E16" s="27">
        <v>370</v>
      </c>
      <c r="F16" s="8"/>
      <c r="G16" s="20" t="s">
        <v>23</v>
      </c>
      <c r="H16" s="8"/>
      <c r="I16" s="27">
        <v>370</v>
      </c>
      <c r="J16" s="8"/>
      <c r="K16" s="20" t="s">
        <v>24</v>
      </c>
      <c r="L16" s="8"/>
      <c r="M16" s="27">
        <f>+E20</f>
        <v>25</v>
      </c>
      <c r="N16" s="8"/>
      <c r="O16" s="8"/>
      <c r="P16" s="8"/>
      <c r="Q16" s="8"/>
      <c r="R16" s="8"/>
      <c r="S16" s="8"/>
    </row>
    <row r="17" spans="1:19" ht="15" customHeight="1" x14ac:dyDescent="0.35">
      <c r="A17" s="8"/>
      <c r="B17" s="5" t="s">
        <v>25</v>
      </c>
      <c r="C17" s="8"/>
      <c r="D17" s="8"/>
      <c r="E17" s="27">
        <v>-250</v>
      </c>
      <c r="F17" s="8"/>
      <c r="G17" s="5" t="s">
        <v>26</v>
      </c>
      <c r="H17" s="8"/>
      <c r="I17" s="27">
        <v>-250</v>
      </c>
      <c r="J17" s="8"/>
      <c r="K17" s="8"/>
      <c r="L17" s="8"/>
      <c r="M17" s="27"/>
      <c r="N17" s="13"/>
      <c r="O17" s="8"/>
      <c r="P17" s="8"/>
      <c r="Q17" s="8"/>
      <c r="R17" s="8"/>
      <c r="S17" s="8"/>
    </row>
    <row r="18" spans="1:19" ht="15" customHeight="1" x14ac:dyDescent="0.35">
      <c r="A18" s="8"/>
      <c r="B18" s="5" t="s">
        <v>27</v>
      </c>
      <c r="C18" s="8"/>
      <c r="D18" s="8"/>
      <c r="E18" s="27">
        <v>-40</v>
      </c>
      <c r="F18" s="8"/>
      <c r="G18" s="5" t="s">
        <v>16</v>
      </c>
      <c r="H18" s="8"/>
      <c r="I18" s="27">
        <v>-40</v>
      </c>
      <c r="J18" s="8"/>
      <c r="K18" s="8"/>
      <c r="L18" s="8"/>
      <c r="M18" s="27"/>
      <c r="N18" s="13"/>
      <c r="O18" s="8"/>
      <c r="P18" s="8"/>
      <c r="Q18" s="8"/>
      <c r="R18" s="8"/>
      <c r="S18" s="8"/>
    </row>
    <row r="19" spans="1:19" ht="15" customHeight="1" x14ac:dyDescent="0.35">
      <c r="A19" s="8"/>
      <c r="B19" s="5" t="s">
        <v>17</v>
      </c>
      <c r="C19" s="8"/>
      <c r="D19" s="8"/>
      <c r="E19" s="28">
        <v>-55</v>
      </c>
      <c r="F19" s="8"/>
      <c r="G19" s="8"/>
      <c r="H19" s="8"/>
      <c r="I19" s="28"/>
      <c r="J19" s="8"/>
      <c r="K19" s="5" t="s">
        <v>17</v>
      </c>
      <c r="L19" s="8"/>
      <c r="M19" s="28">
        <v>55</v>
      </c>
      <c r="N19" s="13"/>
      <c r="O19" s="8"/>
      <c r="P19" s="8"/>
      <c r="Q19" s="8"/>
      <c r="R19" s="8"/>
      <c r="S19" s="8"/>
    </row>
    <row r="20" spans="1:19" ht="15" customHeight="1" x14ac:dyDescent="0.35">
      <c r="A20" s="8"/>
      <c r="B20" s="20" t="s">
        <v>24</v>
      </c>
      <c r="C20" s="20"/>
      <c r="D20" s="20"/>
      <c r="E20" s="29">
        <f>SUM(E16:E19)</f>
        <v>25</v>
      </c>
      <c r="F20" s="8"/>
      <c r="G20" s="20" t="s">
        <v>28</v>
      </c>
      <c r="H20" s="8"/>
      <c r="I20" s="29">
        <f>SUM(I16:I19)</f>
        <v>80</v>
      </c>
      <c r="J20" s="8"/>
      <c r="K20" s="20" t="s">
        <v>28</v>
      </c>
      <c r="L20" s="8"/>
      <c r="M20" s="29">
        <f>SUM(M16:M19)</f>
        <v>80</v>
      </c>
      <c r="N20" s="20"/>
      <c r="O20" s="20"/>
      <c r="P20" s="20"/>
      <c r="Q20" s="20"/>
      <c r="R20" s="20"/>
      <c r="S20" s="20"/>
    </row>
    <row r="21" spans="1:19" ht="15" customHeight="1" x14ac:dyDescent="0.35">
      <c r="A21" s="8"/>
      <c r="B21" s="30"/>
      <c r="C21" s="31"/>
      <c r="D21" s="31"/>
      <c r="E21" s="32"/>
      <c r="F21" s="33"/>
      <c r="G21" s="31"/>
      <c r="H21" s="34"/>
      <c r="I21" s="34"/>
      <c r="J21" s="34"/>
      <c r="K21" s="34"/>
      <c r="L21" s="34"/>
      <c r="M21" s="34"/>
      <c r="N21" s="8"/>
      <c r="O21" s="8"/>
      <c r="P21" s="8"/>
      <c r="Q21" s="8"/>
      <c r="R21" s="8"/>
      <c r="S21" s="8"/>
    </row>
    <row r="22" spans="1:19" ht="15" customHeight="1" x14ac:dyDescent="0.35">
      <c r="A22" s="8"/>
      <c r="B22" s="30"/>
      <c r="C22" s="8"/>
      <c r="D22" s="8"/>
      <c r="E22" s="35"/>
      <c r="F22" s="36"/>
      <c r="G22" s="8"/>
      <c r="H22" s="37"/>
      <c r="I22" s="37"/>
      <c r="J22" s="37"/>
      <c r="K22" s="37"/>
      <c r="L22" s="37"/>
      <c r="M22" s="37"/>
      <c r="N22" s="8"/>
      <c r="O22" s="8"/>
      <c r="P22" s="8"/>
      <c r="Q22" s="8"/>
      <c r="R22" s="8"/>
      <c r="S22" s="8"/>
    </row>
    <row r="23" spans="1:19" ht="15" customHeight="1" x14ac:dyDescent="0.35">
      <c r="A23" s="8"/>
      <c r="B23" s="14" t="s">
        <v>29</v>
      </c>
      <c r="C23" s="15"/>
      <c r="D23" s="15"/>
      <c r="E23" s="16"/>
      <c r="F23" s="17"/>
      <c r="G23" s="17"/>
      <c r="H23" s="18"/>
      <c r="I23" s="18"/>
      <c r="J23" s="18"/>
      <c r="K23" s="18"/>
      <c r="L23" s="18"/>
      <c r="M23" s="18"/>
      <c r="N23" s="8"/>
      <c r="O23" s="8"/>
      <c r="P23" s="8"/>
      <c r="Q23" s="8"/>
      <c r="R23" s="8"/>
      <c r="S23" s="8"/>
    </row>
    <row r="24" spans="1:19" x14ac:dyDescent="0.35">
      <c r="A24" s="8"/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</row>
    <row r="25" spans="1:19" ht="15" customHeight="1" x14ac:dyDescent="0.35">
      <c r="A25" s="8"/>
      <c r="B25" s="20" t="s">
        <v>13</v>
      </c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</row>
    <row r="26" spans="1:19" ht="15" customHeight="1" x14ac:dyDescent="0.35">
      <c r="A26" s="8"/>
      <c r="B26" s="20">
        <v>1</v>
      </c>
      <c r="C26" s="20" t="s">
        <v>14</v>
      </c>
      <c r="D26" s="8"/>
      <c r="E26" s="20">
        <v>280</v>
      </c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</row>
    <row r="27" spans="1:19" ht="15" customHeight="1" x14ac:dyDescent="0.35">
      <c r="A27" s="8"/>
      <c r="B27" s="20">
        <v>2</v>
      </c>
      <c r="C27" s="20" t="s">
        <v>15</v>
      </c>
      <c r="D27" s="8"/>
      <c r="E27" s="20">
        <v>300</v>
      </c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</row>
    <row r="28" spans="1:19" ht="15" customHeight="1" x14ac:dyDescent="0.35">
      <c r="A28" s="8"/>
      <c r="B28" s="20">
        <v>3</v>
      </c>
      <c r="C28" s="20" t="s">
        <v>30</v>
      </c>
      <c r="D28" s="8"/>
      <c r="E28" s="20">
        <v>170</v>
      </c>
      <c r="F28" s="8"/>
      <c r="G28" s="8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</row>
    <row r="29" spans="1:19" ht="15" customHeight="1" x14ac:dyDescent="0.35">
      <c r="A29" s="8"/>
      <c r="B29" s="20">
        <v>4</v>
      </c>
      <c r="C29" s="20" t="s">
        <v>16</v>
      </c>
      <c r="D29" s="8"/>
      <c r="E29" s="20">
        <v>50</v>
      </c>
      <c r="F29" s="8"/>
      <c r="G29" s="8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</row>
    <row r="30" spans="1:19" ht="15" customHeight="1" x14ac:dyDescent="0.35">
      <c r="A30" s="8"/>
      <c r="B30" s="20">
        <v>5</v>
      </c>
      <c r="C30" s="20" t="s">
        <v>31</v>
      </c>
      <c r="D30" s="8"/>
      <c r="E30" s="20">
        <v>140</v>
      </c>
      <c r="F30" s="8"/>
      <c r="G30" s="8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</row>
    <row r="31" spans="1:19" ht="15" customHeight="1" x14ac:dyDescent="0.35">
      <c r="A31" s="8"/>
      <c r="B31" s="20">
        <v>6</v>
      </c>
      <c r="C31" s="20" t="s">
        <v>17</v>
      </c>
      <c r="D31" s="8"/>
      <c r="E31" s="20">
        <v>55</v>
      </c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</row>
    <row r="32" spans="1:19" ht="15" customHeight="1" x14ac:dyDescent="0.35">
      <c r="A32" s="8"/>
      <c r="B32" s="8"/>
      <c r="C32" s="20" t="s">
        <v>32</v>
      </c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</row>
    <row r="33" spans="1:19" ht="15" customHeight="1" x14ac:dyDescent="0.35">
      <c r="A33" s="8"/>
      <c r="B33" s="21"/>
      <c r="C33" s="21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8"/>
      <c r="O33" s="8"/>
      <c r="P33" s="8"/>
      <c r="Q33" s="8"/>
      <c r="R33" s="8"/>
      <c r="S33" s="8"/>
    </row>
    <row r="34" spans="1:19" ht="15" customHeight="1" x14ac:dyDescent="0.35">
      <c r="A34" s="8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8"/>
      <c r="O34" s="8"/>
      <c r="P34" s="8"/>
      <c r="Q34" s="8"/>
      <c r="R34" s="8"/>
      <c r="S34" s="8"/>
    </row>
    <row r="35" spans="1:19" ht="15" customHeight="1" x14ac:dyDescent="0.35">
      <c r="A35" s="8"/>
      <c r="B35" s="14" t="s">
        <v>19</v>
      </c>
      <c r="C35" s="15"/>
      <c r="D35" s="15"/>
      <c r="E35" s="16"/>
      <c r="F35" s="23"/>
      <c r="G35" s="14" t="s">
        <v>20</v>
      </c>
      <c r="H35" s="18"/>
      <c r="I35" s="18"/>
      <c r="J35" s="24"/>
      <c r="K35" s="14" t="s">
        <v>21</v>
      </c>
      <c r="L35" s="18"/>
      <c r="M35" s="18"/>
      <c r="N35" s="8"/>
      <c r="O35" s="8"/>
      <c r="P35" s="8"/>
      <c r="Q35" s="8"/>
      <c r="R35" s="8"/>
      <c r="S35" s="8"/>
    </row>
    <row r="36" spans="1:19" ht="15" customHeight="1" x14ac:dyDescent="0.35">
      <c r="A36" s="8"/>
      <c r="B36" s="25"/>
      <c r="C36" s="25"/>
      <c r="D36" s="25"/>
      <c r="E36" s="26"/>
      <c r="F36" s="23"/>
      <c r="G36" s="23"/>
      <c r="H36" s="24"/>
      <c r="I36" s="24"/>
      <c r="J36" s="24"/>
      <c r="K36" s="24"/>
      <c r="L36" s="24"/>
      <c r="M36" s="24"/>
      <c r="N36" s="8"/>
      <c r="O36" s="8"/>
      <c r="P36" s="8"/>
      <c r="Q36" s="8"/>
      <c r="R36" s="8"/>
      <c r="S36" s="8"/>
    </row>
    <row r="37" spans="1:19" x14ac:dyDescent="0.35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</row>
    <row r="38" spans="1:19" ht="15" customHeight="1" x14ac:dyDescent="0.35">
      <c r="A38" s="8"/>
      <c r="B38" s="20" t="s">
        <v>22</v>
      </c>
      <c r="C38" s="8"/>
      <c r="D38" s="8"/>
      <c r="E38" s="27">
        <f>300+170</f>
        <v>470</v>
      </c>
      <c r="F38" s="8"/>
      <c r="G38" s="20" t="s">
        <v>23</v>
      </c>
      <c r="H38" s="8"/>
      <c r="I38" s="27">
        <f>300+140</f>
        <v>440</v>
      </c>
      <c r="J38" s="8"/>
      <c r="K38" s="20" t="s">
        <v>24</v>
      </c>
      <c r="L38" s="8"/>
      <c r="M38" s="27">
        <f>+E42</f>
        <v>85</v>
      </c>
      <c r="N38" s="8"/>
      <c r="O38" s="8"/>
      <c r="P38" s="8"/>
      <c r="Q38" s="8"/>
      <c r="R38" s="8"/>
      <c r="S38" s="8"/>
    </row>
    <row r="39" spans="1:19" ht="15" customHeight="1" x14ac:dyDescent="0.35">
      <c r="A39" s="8"/>
      <c r="B39" s="5" t="s">
        <v>25</v>
      </c>
      <c r="C39" s="5"/>
      <c r="D39" s="5"/>
      <c r="E39" s="27">
        <v>-280</v>
      </c>
      <c r="F39" s="5"/>
      <c r="G39" s="5" t="s">
        <v>26</v>
      </c>
      <c r="H39" s="5"/>
      <c r="I39" s="27">
        <v>-280</v>
      </c>
      <c r="J39" s="5"/>
      <c r="K39" s="5" t="s">
        <v>33</v>
      </c>
      <c r="L39" s="5"/>
      <c r="M39" s="27">
        <f>-(E28-E30)</f>
        <v>-30</v>
      </c>
      <c r="N39" s="8"/>
      <c r="O39" s="8"/>
      <c r="P39" s="8"/>
      <c r="Q39" s="8"/>
      <c r="R39" s="8"/>
      <c r="S39" s="8"/>
    </row>
    <row r="40" spans="1:19" ht="15" customHeight="1" x14ac:dyDescent="0.35">
      <c r="A40" s="8"/>
      <c r="B40" s="5" t="s">
        <v>27</v>
      </c>
      <c r="C40" s="5"/>
      <c r="D40" s="5"/>
      <c r="E40" s="27">
        <v>-50</v>
      </c>
      <c r="F40" s="5"/>
      <c r="G40" s="5" t="s">
        <v>16</v>
      </c>
      <c r="H40" s="5"/>
      <c r="I40" s="27">
        <v>-50</v>
      </c>
      <c r="J40" s="5"/>
      <c r="K40" s="5"/>
      <c r="L40" s="5"/>
      <c r="M40" s="27"/>
      <c r="N40" s="8"/>
      <c r="O40" s="8"/>
      <c r="P40" s="8"/>
      <c r="Q40" s="8"/>
      <c r="R40" s="8"/>
      <c r="S40" s="8"/>
    </row>
    <row r="41" spans="1:19" ht="15" customHeight="1" x14ac:dyDescent="0.35">
      <c r="A41" s="8"/>
      <c r="B41" s="5" t="s">
        <v>17</v>
      </c>
      <c r="C41" s="5"/>
      <c r="D41" s="5"/>
      <c r="E41" s="28">
        <v>-55</v>
      </c>
      <c r="F41" s="5"/>
      <c r="G41" s="5"/>
      <c r="H41" s="5"/>
      <c r="I41" s="28"/>
      <c r="J41" s="5"/>
      <c r="K41" s="5" t="s">
        <v>17</v>
      </c>
      <c r="L41" s="5"/>
      <c r="M41" s="28">
        <v>55</v>
      </c>
      <c r="N41" s="8"/>
      <c r="O41" s="8"/>
      <c r="P41" s="8"/>
      <c r="Q41" s="8"/>
      <c r="R41" s="8"/>
      <c r="S41" s="8"/>
    </row>
    <row r="42" spans="1:19" ht="15" customHeight="1" x14ac:dyDescent="0.35">
      <c r="A42" s="8"/>
      <c r="B42" s="20" t="s">
        <v>24</v>
      </c>
      <c r="C42" s="8"/>
      <c r="D42" s="8"/>
      <c r="E42" s="29">
        <f>SUM(E38:E41)</f>
        <v>85</v>
      </c>
      <c r="F42" s="5"/>
      <c r="G42" s="20" t="s">
        <v>28</v>
      </c>
      <c r="H42" s="5"/>
      <c r="I42" s="29">
        <f>SUM(I38:I41)</f>
        <v>110</v>
      </c>
      <c r="J42" s="5"/>
      <c r="K42" s="20" t="s">
        <v>28</v>
      </c>
      <c r="L42" s="5"/>
      <c r="M42" s="29">
        <f>SUM(M38:M41)</f>
        <v>110</v>
      </c>
      <c r="N42" s="8"/>
      <c r="O42" s="8"/>
      <c r="P42" s="8"/>
      <c r="Q42" s="8"/>
      <c r="R42" s="8"/>
      <c r="S42" s="8"/>
    </row>
    <row r="43" spans="1:19" ht="15" customHeight="1" x14ac:dyDescent="0.35">
      <c r="A43" s="8"/>
      <c r="B43" s="30"/>
      <c r="C43" s="31"/>
      <c r="D43" s="31"/>
      <c r="E43" s="32"/>
      <c r="F43" s="33"/>
      <c r="G43" s="31"/>
      <c r="H43" s="34"/>
      <c r="I43" s="34"/>
      <c r="J43" s="34"/>
      <c r="K43" s="34"/>
      <c r="L43" s="34"/>
      <c r="M43" s="34"/>
      <c r="N43" s="8"/>
      <c r="O43" s="8"/>
      <c r="P43" s="8"/>
      <c r="Q43" s="8"/>
      <c r="R43" s="8"/>
      <c r="S43" s="8"/>
    </row>
    <row r="44" spans="1:19" ht="15" customHeight="1" x14ac:dyDescent="0.35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</row>
    <row r="45" spans="1:19" ht="15" customHeight="1" x14ac:dyDescent="0.35">
      <c r="A45" s="8"/>
      <c r="B45" s="14" t="s">
        <v>34</v>
      </c>
      <c r="C45" s="15"/>
      <c r="D45" s="15"/>
      <c r="E45" s="16"/>
      <c r="F45" s="17"/>
      <c r="G45" s="17"/>
      <c r="H45" s="18"/>
      <c r="I45" s="18"/>
      <c r="J45" s="18"/>
      <c r="K45" s="18"/>
      <c r="L45" s="18"/>
      <c r="M45" s="18"/>
      <c r="N45" s="8"/>
      <c r="O45" s="8"/>
      <c r="P45" s="8"/>
      <c r="Q45" s="8"/>
      <c r="R45" s="8"/>
      <c r="S45" s="8"/>
    </row>
    <row r="46" spans="1:19" x14ac:dyDescent="0.35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</row>
    <row r="47" spans="1:19" ht="15" customHeight="1" x14ac:dyDescent="0.35">
      <c r="A47" s="8"/>
      <c r="B47" s="20" t="s">
        <v>13</v>
      </c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</row>
    <row r="48" spans="1:19" ht="15" customHeight="1" x14ac:dyDescent="0.35">
      <c r="A48" s="8"/>
      <c r="B48" s="20">
        <v>1</v>
      </c>
      <c r="C48" s="20" t="s">
        <v>14</v>
      </c>
      <c r="D48" s="8"/>
      <c r="E48" s="20">
        <v>150</v>
      </c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</row>
    <row r="49" spans="1:19" ht="15" customHeight="1" x14ac:dyDescent="0.35">
      <c r="A49" s="8"/>
      <c r="B49" s="20">
        <v>2</v>
      </c>
      <c r="C49" s="20" t="s">
        <v>15</v>
      </c>
      <c r="D49" s="8"/>
      <c r="E49" s="20">
        <v>320</v>
      </c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</row>
    <row r="50" spans="1:19" ht="15" customHeight="1" x14ac:dyDescent="0.35">
      <c r="A50" s="8"/>
      <c r="B50" s="20">
        <v>3</v>
      </c>
      <c r="C50" s="20" t="s">
        <v>30</v>
      </c>
      <c r="D50" s="8"/>
      <c r="E50" s="20">
        <v>310</v>
      </c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</row>
    <row r="51" spans="1:19" ht="15" customHeight="1" x14ac:dyDescent="0.35">
      <c r="A51" s="8"/>
      <c r="B51" s="20">
        <v>4</v>
      </c>
      <c r="C51" s="20" t="s">
        <v>35</v>
      </c>
      <c r="D51" s="8"/>
      <c r="E51" s="20">
        <v>180</v>
      </c>
      <c r="F51" s="8"/>
      <c r="G51" s="8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</row>
    <row r="52" spans="1:19" ht="15" customHeight="1" x14ac:dyDescent="0.35">
      <c r="A52" s="8"/>
      <c r="B52" s="20">
        <v>5</v>
      </c>
      <c r="C52" s="20" t="s">
        <v>31</v>
      </c>
      <c r="D52" s="8"/>
      <c r="E52" s="20">
        <v>260</v>
      </c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</row>
    <row r="53" spans="1:19" ht="15" customHeight="1" x14ac:dyDescent="0.35">
      <c r="A53" s="8"/>
      <c r="B53" s="20">
        <v>6</v>
      </c>
      <c r="C53" s="20" t="s">
        <v>36</v>
      </c>
      <c r="D53" s="8"/>
      <c r="E53" s="20">
        <v>140</v>
      </c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</row>
    <row r="54" spans="1:19" ht="15" customHeight="1" x14ac:dyDescent="0.35">
      <c r="A54" s="8"/>
      <c r="B54" s="20">
        <v>7</v>
      </c>
      <c r="C54" s="20" t="s">
        <v>16</v>
      </c>
      <c r="D54" s="8"/>
      <c r="E54" s="20">
        <v>70</v>
      </c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</row>
    <row r="55" spans="1:19" ht="15" customHeight="1" x14ac:dyDescent="0.35">
      <c r="A55" s="8"/>
      <c r="B55" s="20">
        <v>8</v>
      </c>
      <c r="C55" s="20" t="s">
        <v>17</v>
      </c>
      <c r="D55" s="8"/>
      <c r="E55" s="20">
        <v>55</v>
      </c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</row>
    <row r="56" spans="1:19" ht="15" customHeight="1" x14ac:dyDescent="0.35">
      <c r="A56" s="8"/>
      <c r="B56" s="8"/>
      <c r="C56" s="20" t="s">
        <v>32</v>
      </c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</row>
    <row r="57" spans="1:19" ht="15" customHeight="1" x14ac:dyDescent="0.35">
      <c r="A57" s="8"/>
      <c r="B57" s="21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8"/>
      <c r="O57" s="8"/>
      <c r="P57" s="8"/>
      <c r="Q57" s="8"/>
      <c r="R57" s="8"/>
      <c r="S57" s="8"/>
    </row>
    <row r="58" spans="1:19" ht="15" customHeight="1" x14ac:dyDescent="0.35">
      <c r="A58" s="8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8"/>
      <c r="O58" s="8"/>
      <c r="P58" s="8"/>
      <c r="Q58" s="8"/>
      <c r="R58" s="8"/>
      <c r="S58" s="8"/>
    </row>
    <row r="59" spans="1:19" ht="15" customHeight="1" x14ac:dyDescent="0.35">
      <c r="A59" s="8"/>
      <c r="B59" s="14" t="s">
        <v>19</v>
      </c>
      <c r="C59" s="15"/>
      <c r="D59" s="15"/>
      <c r="E59" s="16"/>
      <c r="F59" s="23"/>
      <c r="G59" s="14" t="s">
        <v>20</v>
      </c>
      <c r="H59" s="18"/>
      <c r="I59" s="18"/>
      <c r="J59" s="24"/>
      <c r="K59" s="14" t="s">
        <v>21</v>
      </c>
      <c r="L59" s="18"/>
      <c r="M59" s="18"/>
      <c r="N59" s="8"/>
      <c r="O59" s="8"/>
      <c r="P59" s="8"/>
      <c r="Q59" s="8"/>
      <c r="R59" s="8"/>
      <c r="S59" s="8"/>
    </row>
    <row r="60" spans="1:19" ht="15" customHeight="1" x14ac:dyDescent="0.35">
      <c r="A60" s="8"/>
      <c r="B60" s="25"/>
      <c r="C60" s="25"/>
      <c r="D60" s="25"/>
      <c r="E60" s="26"/>
      <c r="F60" s="23"/>
      <c r="G60" s="23"/>
      <c r="H60" s="24"/>
      <c r="I60" s="24"/>
      <c r="J60" s="24"/>
      <c r="K60" s="24"/>
      <c r="L60" s="24"/>
      <c r="M60" s="24"/>
      <c r="N60" s="8"/>
      <c r="O60" s="8"/>
      <c r="P60" s="8"/>
      <c r="Q60" s="8"/>
      <c r="R60" s="8"/>
      <c r="S60" s="8"/>
    </row>
    <row r="61" spans="1:19" x14ac:dyDescent="0.35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</row>
    <row r="62" spans="1:19" ht="15" customHeight="1" x14ac:dyDescent="0.35">
      <c r="A62" s="8"/>
      <c r="B62" s="20" t="s">
        <v>22</v>
      </c>
      <c r="C62" s="8"/>
      <c r="D62" s="8"/>
      <c r="E62" s="27">
        <f>320+310</f>
        <v>630</v>
      </c>
      <c r="F62" s="8"/>
      <c r="G62" s="20" t="s">
        <v>23</v>
      </c>
      <c r="H62" s="8"/>
      <c r="I62" s="27">
        <f>320+260</f>
        <v>580</v>
      </c>
      <c r="J62" s="8"/>
      <c r="K62" s="20" t="s">
        <v>24</v>
      </c>
      <c r="L62" s="8"/>
      <c r="M62" s="27">
        <f>+E66</f>
        <v>175</v>
      </c>
      <c r="N62" s="8"/>
      <c r="O62" s="8"/>
      <c r="P62" s="8"/>
      <c r="Q62" s="8"/>
      <c r="R62" s="8"/>
      <c r="S62" s="8"/>
    </row>
    <row r="63" spans="1:19" ht="15" customHeight="1" x14ac:dyDescent="0.35">
      <c r="A63" s="8"/>
      <c r="B63" s="5" t="s">
        <v>25</v>
      </c>
      <c r="C63" s="5"/>
      <c r="D63" s="5"/>
      <c r="E63" s="27">
        <f>-150-180</f>
        <v>-330</v>
      </c>
      <c r="F63" s="5"/>
      <c r="G63" s="5" t="s">
        <v>26</v>
      </c>
      <c r="H63" s="5"/>
      <c r="I63" s="27">
        <f>-150-140</f>
        <v>-290</v>
      </c>
      <c r="J63" s="5"/>
      <c r="K63" s="5" t="s">
        <v>33</v>
      </c>
      <c r="L63" s="5"/>
      <c r="M63" s="27">
        <f>-310+260</f>
        <v>-50</v>
      </c>
      <c r="N63" s="8"/>
      <c r="O63" s="8"/>
      <c r="P63" s="8"/>
      <c r="Q63" s="8"/>
      <c r="R63" s="8"/>
      <c r="S63" s="8"/>
    </row>
    <row r="64" spans="1:19" ht="15" customHeight="1" x14ac:dyDescent="0.35">
      <c r="A64" s="8"/>
      <c r="B64" s="5" t="s">
        <v>27</v>
      </c>
      <c r="C64" s="5"/>
      <c r="D64" s="5"/>
      <c r="E64" s="27">
        <v>-70</v>
      </c>
      <c r="F64" s="5"/>
      <c r="G64" s="5" t="s">
        <v>16</v>
      </c>
      <c r="H64" s="5"/>
      <c r="I64" s="27">
        <v>-70</v>
      </c>
      <c r="J64" s="5"/>
      <c r="K64" s="5" t="s">
        <v>37</v>
      </c>
      <c r="L64" s="5"/>
      <c r="M64" s="27">
        <f>180-140</f>
        <v>40</v>
      </c>
      <c r="N64" s="8"/>
      <c r="O64" s="8"/>
      <c r="P64" s="8"/>
      <c r="Q64" s="8"/>
      <c r="R64" s="8"/>
      <c r="S64" s="8"/>
    </row>
    <row r="65" spans="1:19" ht="15" customHeight="1" x14ac:dyDescent="0.35">
      <c r="A65" s="8"/>
      <c r="B65" s="5" t="s">
        <v>17</v>
      </c>
      <c r="C65" s="5"/>
      <c r="D65" s="5"/>
      <c r="E65" s="28">
        <v>-55</v>
      </c>
      <c r="F65" s="5"/>
      <c r="G65" s="5"/>
      <c r="H65" s="5"/>
      <c r="I65" s="28"/>
      <c r="J65" s="5"/>
      <c r="K65" s="5" t="s">
        <v>17</v>
      </c>
      <c r="L65" s="5"/>
      <c r="M65" s="28">
        <v>55</v>
      </c>
      <c r="N65" s="8"/>
      <c r="O65" s="8"/>
      <c r="P65" s="8"/>
      <c r="Q65" s="8"/>
      <c r="R65" s="8"/>
      <c r="S65" s="8"/>
    </row>
    <row r="66" spans="1:19" ht="15" customHeight="1" x14ac:dyDescent="0.35">
      <c r="A66" s="8"/>
      <c r="B66" s="20" t="s">
        <v>24</v>
      </c>
      <c r="C66" s="8"/>
      <c r="D66" s="8"/>
      <c r="E66" s="29">
        <f>SUM(E62:E65)</f>
        <v>175</v>
      </c>
      <c r="F66" s="5"/>
      <c r="G66" s="20" t="s">
        <v>28</v>
      </c>
      <c r="H66" s="5"/>
      <c r="I66" s="29">
        <f>SUM(I62:I65)</f>
        <v>220</v>
      </c>
      <c r="J66" s="5"/>
      <c r="K66" s="20" t="s">
        <v>28</v>
      </c>
      <c r="L66" s="5"/>
      <c r="M66" s="29">
        <f>SUM(M62:M65)</f>
        <v>220</v>
      </c>
      <c r="N66" s="8"/>
      <c r="O66" s="8"/>
      <c r="P66" s="8"/>
      <c r="Q66" s="8"/>
      <c r="R66" s="8"/>
      <c r="S66" s="8"/>
    </row>
    <row r="67" spans="1:19" ht="15" customHeight="1" x14ac:dyDescent="0.35">
      <c r="A67" s="8"/>
      <c r="B67" s="21"/>
      <c r="C67" s="21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8"/>
      <c r="O67" s="8"/>
      <c r="P67" s="8"/>
      <c r="Q67" s="8"/>
      <c r="R67" s="8"/>
      <c r="S67" s="8"/>
    </row>
    <row r="68" spans="1:19" ht="15" customHeight="1" x14ac:dyDescent="0.35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</row>
    <row r="69" spans="1:19" ht="15" customHeight="1" x14ac:dyDescent="0.35">
      <c r="A69" s="8"/>
      <c r="B69" s="14" t="s">
        <v>38</v>
      </c>
      <c r="C69" s="15"/>
      <c r="D69" s="15"/>
      <c r="E69" s="16"/>
      <c r="F69" s="17"/>
      <c r="G69" s="17"/>
      <c r="H69" s="18"/>
      <c r="I69" s="18"/>
      <c r="J69" s="18"/>
      <c r="K69" s="18"/>
      <c r="L69" s="18"/>
      <c r="M69" s="18"/>
      <c r="N69" s="8"/>
      <c r="O69" s="8"/>
      <c r="P69" s="8"/>
      <c r="Q69" s="8"/>
      <c r="R69" s="8"/>
      <c r="S69" s="8"/>
    </row>
    <row r="70" spans="1:19" x14ac:dyDescent="0.35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</row>
    <row r="71" spans="1:19" ht="15" customHeight="1" x14ac:dyDescent="0.35">
      <c r="A71" s="8"/>
      <c r="B71" s="20" t="s">
        <v>13</v>
      </c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</row>
    <row r="72" spans="1:19" ht="15" customHeight="1" x14ac:dyDescent="0.35">
      <c r="A72" s="8"/>
      <c r="B72" s="20">
        <v>1</v>
      </c>
      <c r="C72" s="20" t="s">
        <v>14</v>
      </c>
      <c r="D72" s="8"/>
      <c r="E72" s="20">
        <v>200</v>
      </c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</row>
    <row r="73" spans="1:19" ht="15" customHeight="1" x14ac:dyDescent="0.35">
      <c r="A73" s="8"/>
      <c r="B73" s="20">
        <v>2</v>
      </c>
      <c r="C73" s="20" t="s">
        <v>15</v>
      </c>
      <c r="D73" s="8"/>
      <c r="E73" s="20">
        <v>400</v>
      </c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</row>
    <row r="74" spans="1:19" ht="15" customHeight="1" x14ac:dyDescent="0.35">
      <c r="A74" s="8"/>
      <c r="B74" s="20">
        <v>3</v>
      </c>
      <c r="C74" s="20" t="s">
        <v>30</v>
      </c>
      <c r="D74" s="8"/>
      <c r="E74" s="20">
        <v>410</v>
      </c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</row>
    <row r="75" spans="1:19" ht="15" customHeight="1" x14ac:dyDescent="0.35">
      <c r="A75" s="8"/>
      <c r="B75" s="20">
        <v>4</v>
      </c>
      <c r="C75" s="20" t="s">
        <v>35</v>
      </c>
      <c r="D75" s="8"/>
      <c r="E75" s="20">
        <v>380</v>
      </c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</row>
    <row r="76" spans="1:19" ht="15" customHeight="1" x14ac:dyDescent="0.35">
      <c r="A76" s="8"/>
      <c r="B76" s="20">
        <v>5</v>
      </c>
      <c r="C76" s="20" t="s">
        <v>31</v>
      </c>
      <c r="D76" s="8"/>
      <c r="E76" s="20">
        <v>390</v>
      </c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</row>
    <row r="77" spans="1:19" ht="15" customHeight="1" x14ac:dyDescent="0.35">
      <c r="A77" s="8"/>
      <c r="B77" s="20">
        <v>6</v>
      </c>
      <c r="C77" s="20" t="s">
        <v>36</v>
      </c>
      <c r="D77" s="8"/>
      <c r="E77" s="20">
        <v>360</v>
      </c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</row>
    <row r="78" spans="1:19" ht="15" customHeight="1" x14ac:dyDescent="0.35">
      <c r="A78" s="8"/>
      <c r="B78" s="20">
        <v>7</v>
      </c>
      <c r="C78" s="20" t="s">
        <v>16</v>
      </c>
      <c r="D78" s="8"/>
      <c r="E78" s="20">
        <v>100</v>
      </c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</row>
    <row r="79" spans="1:19" ht="15" customHeight="1" x14ac:dyDescent="0.35">
      <c r="A79" s="8"/>
      <c r="B79" s="20">
        <v>8</v>
      </c>
      <c r="C79" s="20" t="s">
        <v>17</v>
      </c>
      <c r="D79" s="8"/>
      <c r="E79" s="20">
        <v>55</v>
      </c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</row>
    <row r="80" spans="1:19" ht="15" customHeight="1" x14ac:dyDescent="0.35">
      <c r="A80" s="8"/>
      <c r="B80" s="8"/>
      <c r="C80" s="20" t="s">
        <v>39</v>
      </c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</row>
    <row r="81" spans="1:19" ht="15" customHeight="1" x14ac:dyDescent="0.35">
      <c r="A81" s="8"/>
      <c r="B81" s="21"/>
      <c r="C81" s="21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8"/>
      <c r="O81" s="8"/>
      <c r="P81" s="8"/>
      <c r="Q81" s="8"/>
      <c r="R81" s="8"/>
      <c r="S81" s="8"/>
    </row>
    <row r="82" spans="1:19" ht="15" customHeight="1" x14ac:dyDescent="0.35">
      <c r="A82" s="8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8"/>
      <c r="O82" s="8"/>
      <c r="P82" s="8"/>
      <c r="Q82" s="8"/>
      <c r="R82" s="8"/>
      <c r="S82" s="8"/>
    </row>
    <row r="83" spans="1:19" ht="15" customHeight="1" x14ac:dyDescent="0.35">
      <c r="A83" s="8"/>
      <c r="B83" s="14" t="s">
        <v>19</v>
      </c>
      <c r="C83" s="15"/>
      <c r="D83" s="15"/>
      <c r="E83" s="16"/>
      <c r="F83" s="23"/>
      <c r="G83" s="14" t="s">
        <v>20</v>
      </c>
      <c r="H83" s="18"/>
      <c r="I83" s="18"/>
      <c r="J83" s="24"/>
      <c r="K83" s="14" t="s">
        <v>21</v>
      </c>
      <c r="L83" s="18"/>
      <c r="M83" s="18"/>
      <c r="N83" s="8"/>
      <c r="O83" s="8"/>
      <c r="P83" s="8"/>
      <c r="Q83" s="8"/>
      <c r="R83" s="8"/>
      <c r="S83" s="8"/>
    </row>
    <row r="84" spans="1:19" ht="15" customHeight="1" x14ac:dyDescent="0.35">
      <c r="A84" s="8"/>
      <c r="B84" s="25"/>
      <c r="C84" s="25"/>
      <c r="D84" s="25"/>
      <c r="E84" s="26"/>
      <c r="F84" s="23"/>
      <c r="G84" s="23"/>
      <c r="H84" s="24"/>
      <c r="I84" s="24"/>
      <c r="J84" s="24"/>
      <c r="K84" s="24"/>
      <c r="L84" s="24"/>
      <c r="M84" s="24"/>
      <c r="N84" s="8"/>
      <c r="O84" s="8"/>
      <c r="P84" s="8"/>
      <c r="Q84" s="8"/>
      <c r="R84" s="8"/>
      <c r="S84" s="8"/>
    </row>
    <row r="85" spans="1:19" x14ac:dyDescent="0.35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</row>
    <row r="86" spans="1:19" ht="15" customHeight="1" x14ac:dyDescent="0.35">
      <c r="A86" s="8"/>
      <c r="B86" s="20" t="s">
        <v>22</v>
      </c>
      <c r="C86" s="8"/>
      <c r="D86" s="8"/>
      <c r="E86" s="27">
        <f>400+410</f>
        <v>810</v>
      </c>
      <c r="F86" s="8"/>
      <c r="G86" s="20" t="s">
        <v>23</v>
      </c>
      <c r="H86" s="8"/>
      <c r="I86" s="27">
        <f>400+390</f>
        <v>790</v>
      </c>
      <c r="J86" s="8"/>
      <c r="K86" s="20" t="s">
        <v>24</v>
      </c>
      <c r="L86" s="8"/>
      <c r="M86" s="27">
        <f>+E94</f>
        <v>107</v>
      </c>
      <c r="N86" s="8"/>
      <c r="O86" s="8"/>
      <c r="P86" s="8"/>
      <c r="Q86" s="8"/>
      <c r="R86" s="8"/>
      <c r="S86" s="8"/>
    </row>
    <row r="87" spans="1:19" ht="15" customHeight="1" x14ac:dyDescent="0.35">
      <c r="A87" s="8"/>
      <c r="B87" s="8"/>
      <c r="C87" s="20" t="s">
        <v>40</v>
      </c>
      <c r="D87" s="27">
        <v>0</v>
      </c>
      <c r="E87" s="8"/>
      <c r="F87" s="8"/>
      <c r="G87" s="5" t="s">
        <v>26</v>
      </c>
      <c r="H87" s="8"/>
      <c r="I87" s="27">
        <f>-200-360</f>
        <v>-560</v>
      </c>
      <c r="J87" s="8"/>
      <c r="K87" s="5" t="s">
        <v>33</v>
      </c>
      <c r="L87" s="8"/>
      <c r="M87" s="27">
        <f>-410+390</f>
        <v>-20</v>
      </c>
      <c r="N87" s="8"/>
      <c r="O87" s="8"/>
      <c r="P87" s="8"/>
      <c r="Q87" s="8"/>
      <c r="R87" s="8"/>
      <c r="S87" s="8"/>
    </row>
    <row r="88" spans="1:19" ht="15" customHeight="1" x14ac:dyDescent="0.35">
      <c r="A88" s="8"/>
      <c r="B88" s="8"/>
      <c r="C88" s="20" t="s">
        <v>25</v>
      </c>
      <c r="D88" s="27">
        <f>-200-380</f>
        <v>-580</v>
      </c>
      <c r="E88" s="8"/>
      <c r="F88" s="8"/>
      <c r="G88" s="5" t="s">
        <v>16</v>
      </c>
      <c r="H88" s="8"/>
      <c r="I88" s="27">
        <v>-100</v>
      </c>
      <c r="J88" s="8"/>
      <c r="K88" s="5" t="s">
        <v>37</v>
      </c>
      <c r="L88" s="8"/>
      <c r="M88" s="27">
        <f>380-360</f>
        <v>20</v>
      </c>
      <c r="N88" s="8"/>
      <c r="O88" s="8"/>
      <c r="P88" s="8"/>
      <c r="Q88" s="8"/>
      <c r="R88" s="8"/>
      <c r="S88" s="8"/>
    </row>
    <row r="89" spans="1:19" ht="15" customHeight="1" x14ac:dyDescent="0.35">
      <c r="A89" s="8"/>
      <c r="B89" s="5"/>
      <c r="C89" s="5" t="s">
        <v>41</v>
      </c>
      <c r="D89" s="28">
        <v>35</v>
      </c>
      <c r="E89" s="8"/>
      <c r="F89" s="5"/>
      <c r="G89" s="5"/>
      <c r="H89" s="5"/>
      <c r="I89" s="27"/>
      <c r="J89" s="5"/>
      <c r="K89" s="5" t="s">
        <v>42</v>
      </c>
      <c r="L89" s="5"/>
      <c r="M89" s="27">
        <v>-35</v>
      </c>
      <c r="N89" s="8"/>
      <c r="O89" s="8"/>
      <c r="P89" s="8"/>
      <c r="Q89" s="8"/>
      <c r="R89" s="8"/>
      <c r="S89" s="8"/>
    </row>
    <row r="90" spans="1:19" ht="15" customHeight="1" x14ac:dyDescent="0.35">
      <c r="A90" s="8"/>
      <c r="B90" s="5" t="s">
        <v>43</v>
      </c>
      <c r="C90" s="5"/>
      <c r="D90" s="5"/>
      <c r="E90" s="27">
        <f>SUM(D87:D89)</f>
        <v>-545</v>
      </c>
      <c r="F90" s="5"/>
      <c r="G90" s="5"/>
      <c r="H90" s="5"/>
      <c r="I90" s="27"/>
      <c r="J90" s="5"/>
      <c r="K90" s="5"/>
      <c r="L90" s="5"/>
      <c r="M90" s="27"/>
      <c r="N90" s="8"/>
      <c r="O90" s="8"/>
      <c r="P90" s="8"/>
      <c r="Q90" s="8"/>
      <c r="R90" s="8"/>
      <c r="S90" s="8"/>
    </row>
    <row r="91" spans="1:19" ht="15" customHeight="1" x14ac:dyDescent="0.35">
      <c r="A91" s="8"/>
      <c r="B91" s="5" t="s">
        <v>27</v>
      </c>
      <c r="C91" s="5"/>
      <c r="D91" s="5"/>
      <c r="E91" s="27">
        <v>-100</v>
      </c>
      <c r="F91" s="5"/>
      <c r="G91" s="5"/>
      <c r="H91" s="5"/>
      <c r="I91" s="27"/>
      <c r="J91" s="5"/>
      <c r="K91" s="5"/>
      <c r="L91" s="5"/>
      <c r="M91" s="27"/>
      <c r="N91" s="8"/>
      <c r="O91" s="8"/>
      <c r="P91" s="8"/>
      <c r="Q91" s="8"/>
      <c r="R91" s="8"/>
      <c r="S91" s="8"/>
    </row>
    <row r="92" spans="1:19" ht="15" customHeight="1" x14ac:dyDescent="0.35">
      <c r="A92" s="8"/>
      <c r="B92" s="5" t="s">
        <v>17</v>
      </c>
      <c r="C92" s="5"/>
      <c r="D92" s="5"/>
      <c r="E92" s="28">
        <v>-55</v>
      </c>
      <c r="F92" s="5"/>
      <c r="G92" s="5"/>
      <c r="H92" s="5"/>
      <c r="I92" s="28"/>
      <c r="J92" s="5"/>
      <c r="K92" s="5" t="s">
        <v>17</v>
      </c>
      <c r="L92" s="5"/>
      <c r="M92" s="28">
        <v>55</v>
      </c>
      <c r="N92" s="8"/>
      <c r="O92" s="8"/>
      <c r="P92" s="8"/>
      <c r="Q92" s="8"/>
      <c r="R92" s="8"/>
      <c r="S92" s="8"/>
    </row>
    <row r="93" spans="1:19" ht="15" customHeight="1" x14ac:dyDescent="0.35">
      <c r="B93" s="5" t="s">
        <v>44</v>
      </c>
      <c r="E93" s="28">
        <v>-3</v>
      </c>
      <c r="K93" s="5" t="s">
        <v>45</v>
      </c>
      <c r="M93" s="28">
        <v>3</v>
      </c>
    </row>
    <row r="94" spans="1:19" ht="15" customHeight="1" x14ac:dyDescent="0.35">
      <c r="A94" s="8"/>
      <c r="B94" s="20" t="s">
        <v>24</v>
      </c>
      <c r="C94" s="8"/>
      <c r="D94" s="8"/>
      <c r="E94" s="29">
        <f>SUM(E86:E93)</f>
        <v>107</v>
      </c>
      <c r="F94" s="5"/>
      <c r="G94" s="20" t="s">
        <v>28</v>
      </c>
      <c r="H94" s="5"/>
      <c r="I94" s="29">
        <f>SUM(I86:I93)</f>
        <v>130</v>
      </c>
      <c r="J94" s="5"/>
      <c r="K94" s="20" t="s">
        <v>28</v>
      </c>
      <c r="L94" s="5"/>
      <c r="M94" s="29">
        <f>SUM(M86:M93)</f>
        <v>130</v>
      </c>
      <c r="N94" s="8"/>
      <c r="O94" s="8"/>
      <c r="P94" s="8"/>
      <c r="Q94" s="8"/>
      <c r="R94" s="8"/>
      <c r="S94" s="8"/>
    </row>
    <row r="95" spans="1:19" ht="15" customHeight="1" x14ac:dyDescent="0.35">
      <c r="A95" s="8"/>
      <c r="B95" s="21"/>
      <c r="C95" s="21"/>
      <c r="D95" s="21"/>
      <c r="E95" s="21"/>
      <c r="F95" s="21"/>
      <c r="G95" s="21"/>
      <c r="H95" s="21"/>
      <c r="I95" s="21"/>
      <c r="J95" s="21"/>
      <c r="K95" s="21"/>
      <c r="L95" s="21"/>
      <c r="M95" s="21"/>
      <c r="N95" s="8"/>
      <c r="O95" s="8"/>
      <c r="P95" s="8"/>
      <c r="Q95" s="8"/>
      <c r="R95" s="8"/>
      <c r="S95" s="8"/>
    </row>
    <row r="96" spans="1:19" ht="15" customHeight="1" x14ac:dyDescent="0.35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</row>
    <row r="97" spans="1:19" ht="15" customHeight="1" x14ac:dyDescent="0.35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</row>
    <row r="98" spans="1:19" ht="15" customHeight="1" x14ac:dyDescent="0.35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</row>
    <row r="99" spans="1:19" ht="15" customHeight="1" x14ac:dyDescent="0.35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</row>
    <row r="100" spans="1:19" ht="15" customHeight="1" x14ac:dyDescent="0.35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</row>
    <row r="101" spans="1:19" ht="15" customHeight="1" x14ac:dyDescent="0.35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</row>
    <row r="102" spans="1:19" ht="15" customHeight="1" x14ac:dyDescent="0.35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</row>
    <row r="103" spans="1:19" ht="15" customHeight="1" x14ac:dyDescent="0.35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</row>
    <row r="104" spans="1:19" x14ac:dyDescent="0.35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M28"/>
  <sheetViews>
    <sheetView showGridLines="0" workbookViewId="0"/>
  </sheetViews>
  <sheetFormatPr defaultRowHeight="14.5" x14ac:dyDescent="0.35"/>
  <cols>
    <col min="1" max="1" width="2" customWidth="1"/>
    <col min="2" max="2" width="24" customWidth="1"/>
    <col min="3" max="3" width="12" customWidth="1"/>
    <col min="4" max="4" width="14" customWidth="1"/>
    <col min="5" max="5" width="12" customWidth="1"/>
    <col min="6" max="6" width="3" customWidth="1"/>
    <col min="7" max="7" width="20" customWidth="1"/>
    <col min="8" max="8" width="3" customWidth="1"/>
    <col min="9" max="9" width="12" customWidth="1"/>
    <col min="10" max="10" width="3" customWidth="1"/>
    <col min="11" max="11" width="20" customWidth="1"/>
    <col min="12" max="12" width="3" customWidth="1"/>
    <col min="13" max="13" width="12" customWidth="1"/>
  </cols>
  <sheetData>
    <row r="1" spans="1:13" ht="22" customHeight="1" x14ac:dyDescent="0.4">
      <c r="A1" s="52" t="s">
        <v>46</v>
      </c>
      <c r="B1" s="45"/>
      <c r="C1" s="45"/>
      <c r="D1" s="45"/>
      <c r="E1" s="45"/>
      <c r="F1" s="45"/>
      <c r="G1" s="45"/>
      <c r="H1" s="45"/>
      <c r="I1" s="45"/>
      <c r="J1" s="45"/>
      <c r="K1" s="45"/>
      <c r="L1" s="45"/>
      <c r="M1" s="45"/>
    </row>
    <row r="2" spans="1:13" ht="30" customHeight="1" x14ac:dyDescent="0.35">
      <c r="A2" s="53" t="s">
        <v>47</v>
      </c>
      <c r="B2" s="45"/>
      <c r="C2" s="45"/>
      <c r="D2" s="45"/>
      <c r="E2" s="45"/>
      <c r="F2" s="45"/>
      <c r="G2" s="45"/>
      <c r="H2" s="45"/>
      <c r="I2" s="45"/>
      <c r="J2" s="45"/>
      <c r="K2" s="45"/>
      <c r="L2" s="45"/>
      <c r="M2" s="45"/>
    </row>
    <row r="4" spans="1:13" ht="15.5" customHeight="1" x14ac:dyDescent="0.35">
      <c r="A4" s="51" t="s">
        <v>48</v>
      </c>
      <c r="B4" s="45"/>
      <c r="C4" s="45"/>
      <c r="D4" s="45"/>
    </row>
    <row r="5" spans="1:13" x14ac:dyDescent="0.35">
      <c r="B5" s="35" t="s">
        <v>14</v>
      </c>
      <c r="C5" s="38">
        <v>200</v>
      </c>
    </row>
    <row r="6" spans="1:13" x14ac:dyDescent="0.35">
      <c r="B6" s="35" t="s">
        <v>15</v>
      </c>
      <c r="C6" s="38">
        <v>400</v>
      </c>
    </row>
    <row r="7" spans="1:13" x14ac:dyDescent="0.35">
      <c r="B7" s="35" t="s">
        <v>30</v>
      </c>
      <c r="C7" s="38">
        <v>410</v>
      </c>
    </row>
    <row r="8" spans="1:13" x14ac:dyDescent="0.35">
      <c r="B8" s="35" t="s">
        <v>35</v>
      </c>
      <c r="C8" s="38">
        <v>380</v>
      </c>
    </row>
    <row r="9" spans="1:13" x14ac:dyDescent="0.35">
      <c r="B9" s="35" t="s">
        <v>16</v>
      </c>
      <c r="C9" s="38">
        <v>100</v>
      </c>
    </row>
    <row r="10" spans="1:13" x14ac:dyDescent="0.35">
      <c r="B10" s="35" t="s">
        <v>31</v>
      </c>
      <c r="C10" s="38">
        <v>390</v>
      </c>
    </row>
    <row r="11" spans="1:13" x14ac:dyDescent="0.35">
      <c r="B11" s="35" t="s">
        <v>36</v>
      </c>
      <c r="C11" s="38">
        <v>360</v>
      </c>
    </row>
    <row r="12" spans="1:13" x14ac:dyDescent="0.35">
      <c r="B12" s="35" t="s">
        <v>17</v>
      </c>
      <c r="C12" s="38">
        <v>55</v>
      </c>
    </row>
    <row r="13" spans="1:13" x14ac:dyDescent="0.35">
      <c r="B13" s="35" t="s">
        <v>40</v>
      </c>
      <c r="C13" s="38">
        <v>0</v>
      </c>
    </row>
    <row r="14" spans="1:13" x14ac:dyDescent="0.35">
      <c r="B14" s="35" t="s">
        <v>49</v>
      </c>
      <c r="C14" s="38">
        <v>35</v>
      </c>
    </row>
    <row r="16" spans="1:13" ht="15.5" customHeight="1" x14ac:dyDescent="0.35">
      <c r="B16" s="51" t="s">
        <v>19</v>
      </c>
      <c r="C16" s="45"/>
      <c r="G16" s="51" t="s">
        <v>50</v>
      </c>
      <c r="H16" s="45"/>
      <c r="K16" s="51" t="s">
        <v>51</v>
      </c>
      <c r="L16" s="45"/>
    </row>
    <row r="18" spans="2:13" x14ac:dyDescent="0.35">
      <c r="B18" s="35" t="s">
        <v>22</v>
      </c>
      <c r="E18" s="39">
        <f>C6+C7</f>
        <v>810</v>
      </c>
      <c r="G18" s="35" t="s">
        <v>23</v>
      </c>
      <c r="I18" s="39">
        <f>C6+C10</f>
        <v>790</v>
      </c>
      <c r="K18" s="35" t="s">
        <v>24</v>
      </c>
      <c r="M18" s="39">
        <f>E25</f>
        <v>110</v>
      </c>
    </row>
    <row r="19" spans="2:13" x14ac:dyDescent="0.35">
      <c r="C19" s="35" t="s">
        <v>40</v>
      </c>
      <c r="D19" s="39">
        <f>C13</f>
        <v>0</v>
      </c>
      <c r="G19" s="35" t="s">
        <v>26</v>
      </c>
      <c r="I19" s="39">
        <f>-(C5+C11)</f>
        <v>-560</v>
      </c>
      <c r="K19" s="35" t="s">
        <v>33</v>
      </c>
      <c r="M19" s="39">
        <f>C10-C7</f>
        <v>-20</v>
      </c>
    </row>
    <row r="20" spans="2:13" x14ac:dyDescent="0.35">
      <c r="C20" s="35" t="s">
        <v>25</v>
      </c>
      <c r="D20" s="39">
        <f>-(C5+C8)</f>
        <v>-580</v>
      </c>
      <c r="G20" s="35" t="s">
        <v>16</v>
      </c>
      <c r="I20" s="39">
        <f>-C9</f>
        <v>-100</v>
      </c>
      <c r="K20" s="35" t="s">
        <v>37</v>
      </c>
      <c r="M20" s="39">
        <f>C8-C11</f>
        <v>20</v>
      </c>
    </row>
    <row r="21" spans="2:13" x14ac:dyDescent="0.35">
      <c r="C21" s="35" t="s">
        <v>49</v>
      </c>
      <c r="D21" s="39">
        <f>C14</f>
        <v>35</v>
      </c>
      <c r="G21" s="40" t="s">
        <v>28</v>
      </c>
      <c r="I21" s="41">
        <f>SUM(I18:I20)</f>
        <v>130</v>
      </c>
      <c r="K21" s="35" t="s">
        <v>52</v>
      </c>
      <c r="M21" s="39">
        <f>-(C14-C13)</f>
        <v>-35</v>
      </c>
    </row>
    <row r="22" spans="2:13" x14ac:dyDescent="0.35">
      <c r="B22" s="35" t="s">
        <v>43</v>
      </c>
      <c r="E22" s="39">
        <f>SUM(D19:D21)</f>
        <v>-545</v>
      </c>
      <c r="K22" s="35" t="s">
        <v>17</v>
      </c>
      <c r="M22" s="39">
        <f>C12</f>
        <v>55</v>
      </c>
    </row>
    <row r="23" spans="2:13" x14ac:dyDescent="0.35">
      <c r="B23" s="35" t="s">
        <v>27</v>
      </c>
      <c r="E23" s="39">
        <f>-C9</f>
        <v>-100</v>
      </c>
      <c r="K23" s="40" t="s">
        <v>28</v>
      </c>
      <c r="M23" s="41">
        <f>SUM(M18:M22)</f>
        <v>130</v>
      </c>
    </row>
    <row r="24" spans="2:13" x14ac:dyDescent="0.35">
      <c r="B24" s="35" t="s">
        <v>17</v>
      </c>
      <c r="E24" s="39">
        <f>-C12</f>
        <v>-55</v>
      </c>
    </row>
    <row r="25" spans="2:13" x14ac:dyDescent="0.35">
      <c r="B25" s="40" t="s">
        <v>24</v>
      </c>
      <c r="E25" s="41">
        <f>E18+E22+E23+E24</f>
        <v>110</v>
      </c>
    </row>
    <row r="27" spans="2:13" ht="15.5" customHeight="1" x14ac:dyDescent="0.35">
      <c r="B27" s="51" t="s">
        <v>53</v>
      </c>
      <c r="C27" s="45"/>
      <c r="D27" s="45"/>
    </row>
    <row r="28" spans="2:13" x14ac:dyDescent="0.35">
      <c r="B28" s="35" t="s">
        <v>54</v>
      </c>
      <c r="G28" s="42" t="str">
        <f>IF(ABS(I21-M23)&lt;0.01,"✓ Balanced — both methods agree","✗ Off by "&amp;TEXT(I21-M23,"#,##0"))</f>
        <v>✓ Balanced — both methods agree</v>
      </c>
    </row>
  </sheetData>
  <mergeCells count="7">
    <mergeCell ref="B27:D27"/>
    <mergeCell ref="A2:M2"/>
    <mergeCell ref="K16:L16"/>
    <mergeCell ref="B16:C16"/>
    <mergeCell ref="A1:M1"/>
    <mergeCell ref="G16:H16"/>
    <mergeCell ref="A4:D4"/>
  </mergeCells>
  <conditionalFormatting sqref="G28">
    <cfRule type="expression" dxfId="1" priority="1">
      <formula>LEFT(G28,1)="✓"</formula>
    </cfRule>
    <cfRule type="expression" dxfId="0" priority="2">
      <formula>LEFT(G28,1)="✗"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Banner</vt:lpstr>
      <vt:lpstr>Problem - How This Works</vt:lpstr>
      <vt:lpstr>Problem - Model</vt:lpstr>
      <vt:lpstr>Calculator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Rohan Desai</cp:lastModifiedBy>
  <dcterms:created xsi:type="dcterms:W3CDTF">2026-09-03T10:24:25Z</dcterms:created>
  <dcterms:modified xsi:type="dcterms:W3CDTF">2026-09-05T14:31:14Z</dcterms:modified>
</cp:coreProperties>
</file>