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rohan\OneDrive\Desktop\learning\finance\corsera accouniting fundamental\Rebranded Practice Sets\Combined\"/>
    </mc:Choice>
  </mc:AlternateContent>
  <xr:revisionPtr revIDLastSave="0" documentId="13_ncr:1_{3E9797AE-5E37-440F-9ECC-824242731EA3}" xr6:coauthVersionLast="47" xr6:coauthVersionMax="47" xr10:uidLastSave="{00000000-0000-0000-0000-000000000000}"/>
  <bookViews>
    <workbookView xWindow="-110" yWindow="-110" windowWidth="19420" windowHeight="10300" xr2:uid="{00000000-000D-0000-FFFF-FFFF00000000}"/>
  </bookViews>
  <sheets>
    <sheet name="Banner" sheetId="1" r:id="rId1"/>
    <sheet name="Problem - How This Works" sheetId="2" r:id="rId2"/>
    <sheet name="Problem - Model" sheetId="3" r:id="rId3"/>
    <sheet name="Calculator"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0" i="4" l="1"/>
  <c r="K29" i="4"/>
  <c r="K27" i="4"/>
  <c r="K28" i="4" s="1"/>
  <c r="P15" i="4" s="1"/>
  <c r="P16" i="4" s="1"/>
  <c r="P26" i="4"/>
  <c r="P22" i="4"/>
  <c r="L20" i="4"/>
  <c r="P21" i="4" s="1"/>
  <c r="L19" i="4"/>
  <c r="P20" i="4" s="1"/>
  <c r="K17" i="4"/>
  <c r="J17" i="4"/>
  <c r="J22" i="4" s="1"/>
  <c r="L16" i="4"/>
  <c r="L15" i="4"/>
  <c r="P19" i="4" s="1"/>
  <c r="P23" i="4" s="1"/>
  <c r="L14" i="4"/>
  <c r="P11" i="4" s="1"/>
  <c r="L11" i="4"/>
  <c r="K9" i="4"/>
  <c r="K12" i="4" s="1"/>
  <c r="J9" i="4"/>
  <c r="J12" i="4" s="1"/>
  <c r="P8" i="4"/>
  <c r="L8" i="4"/>
  <c r="P10" i="4" s="1"/>
  <c r="P7" i="4"/>
  <c r="L7" i="4"/>
  <c r="P9" i="4" s="1"/>
  <c r="E7" i="4"/>
  <c r="E9" i="4" s="1"/>
  <c r="E11" i="4" s="1"/>
  <c r="E13" i="4" s="1"/>
  <c r="E15" i="4" s="1"/>
  <c r="L6" i="4"/>
  <c r="P45" i="3"/>
  <c r="J44" i="3"/>
  <c r="P42" i="3"/>
  <c r="K42" i="3"/>
  <c r="L42" i="3" s="1"/>
  <c r="P32" i="3" s="1"/>
  <c r="K39" i="3"/>
  <c r="J39" i="3"/>
  <c r="L38" i="3"/>
  <c r="P37" i="3"/>
  <c r="K35" i="3"/>
  <c r="J35" i="3"/>
  <c r="L34" i="3"/>
  <c r="P17" i="3" s="1"/>
  <c r="P33" i="3"/>
  <c r="L33" i="3"/>
  <c r="L32" i="3"/>
  <c r="P31" i="3"/>
  <c r="P30" i="3"/>
  <c r="P34" i="3" s="1"/>
  <c r="K24" i="3"/>
  <c r="J24" i="3"/>
  <c r="L23" i="3"/>
  <c r="P22" i="3"/>
  <c r="K19" i="3"/>
  <c r="K26" i="3" s="1"/>
  <c r="K48" i="3" s="1"/>
  <c r="J19" i="3"/>
  <c r="J26" i="3" s="1"/>
  <c r="J48" i="3" s="1"/>
  <c r="L18" i="3"/>
  <c r="P21" i="3" s="1"/>
  <c r="L17" i="3"/>
  <c r="P20" i="3" s="1"/>
  <c r="E17" i="3"/>
  <c r="E22" i="3" s="1"/>
  <c r="E25" i="3" s="1"/>
  <c r="E28" i="3" s="1"/>
  <c r="E31" i="3" s="1"/>
  <c r="P16" i="3"/>
  <c r="P44" i="3" s="1"/>
  <c r="P43" i="3" s="1"/>
  <c r="P26" i="3" s="1"/>
  <c r="P27" i="3" s="1"/>
  <c r="L16" i="3"/>
  <c r="P19" i="3" s="1"/>
  <c r="L15" i="3"/>
  <c r="J46" i="3" l="1"/>
  <c r="J49" i="3" s="1"/>
  <c r="J50" i="3" s="1"/>
  <c r="K21" i="4"/>
  <c r="L21" i="4" s="1"/>
  <c r="P6" i="4"/>
  <c r="P12" i="4" s="1"/>
  <c r="E34" i="3"/>
  <c r="K43" i="3" s="1"/>
  <c r="P15" i="3"/>
  <c r="P23" i="3" s="1"/>
  <c r="P36" i="3" s="1"/>
  <c r="P38" i="3" s="1"/>
  <c r="P40" i="3" s="1"/>
  <c r="P25" i="4" l="1"/>
  <c r="P27" i="4" s="1"/>
  <c r="P31" i="4" s="1"/>
  <c r="P30" i="4"/>
  <c r="L43" i="3"/>
  <c r="K44" i="3"/>
  <c r="K46" i="3" s="1"/>
  <c r="K49" i="3" s="1"/>
  <c r="K50" i="3" s="1"/>
  <c r="K22" i="4"/>
  <c r="K24" i="4" s="1"/>
</calcChain>
</file>

<file path=xl/sharedStrings.xml><?xml version="1.0" encoding="utf-8"?>
<sst xmlns="http://schemas.openxmlformats.org/spreadsheetml/2006/main" count="157" uniqueCount="105">
  <si>
    <t>rohandesai.cloud</t>
  </si>
  <si>
    <t>Practice Problems (with Solutions) — Antelope Outdoor Supply Inc.</t>
  </si>
  <si>
    <t>Personal learning template — adapted for practice purposes.</t>
  </si>
  <si>
    <t>How This Works</t>
  </si>
  <si>
    <t>Antelope Outdoor Supply Inc.</t>
  </si>
  <si>
    <t>This exercise builds the Year 2 cash flow statement with the indirect method: it starts from net income and walks through every balance sheet account's change between Year 1 and Year 2, because the cash flow statement is ultimately just the balance sheet's movement re-sorted into operating, investing, and financing activity.</t>
  </si>
  <si>
    <t>A rising Accounts Receivable balance is a cash outflow adjustment — sales were recognized as revenue before the cash was collected — and a rising Inventory balance works the same way, tying up cash in goods that have not yet been sold and expensed.</t>
  </si>
  <si>
    <t>A rising Accounts Payable balance and a rising Unpaid Taxes balance are both cash inflow adjustments: each represents an expense that has already reduced net income but has not yet been paid out in cash, so both are added back.</t>
  </si>
  <si>
    <t>Depreciation is added back to net income for the same reason it always is — it is a non-cash expense that spreads the cost of Property, Plant &amp; Equipment over its useful life without any cash leaving the business in the period it is recorded.</t>
  </si>
  <si>
    <t>Capex — the cash spent on new Property, Plant &amp; Equipment — is solved for using the PPE roll-forward note (PPE start of year + Capex − Depreciation = PPE end of year), since the note is not given directly as a single transaction figure.</t>
  </si>
  <si>
    <t>This company draws on two separate sources of debt financing — short-term loans and long-term debt — so the financing section tracks the change in each separately, alongside dividends paid and any change in share capital, and the three cash flow sections sum to the exact change in the Cash balance on the balance sheet.</t>
  </si>
  <si>
    <t>Year 2 also introduces Other Current Assets, a balance that fell from 800 to 650. A decrease in a current asset is a cash inflow adjustment in the indirect method, for the same reason a falling Accounts Receivable balance would be: money that was tied up in that asset has been freed up and effectively converted back into cash, so it is added back when reconciling net income to actual cash flow.</t>
  </si>
  <si>
    <t xml:space="preserve"> </t>
  </si>
  <si>
    <t>Construct the Cash Flow Statement for Antelope Outdoor Supply Inc.</t>
  </si>
  <si>
    <t>1.   Calculate the differences on the balance sheet</t>
  </si>
  <si>
    <t>2.   Calculate net CAPEX using the note below the cash flow statement</t>
  </si>
  <si>
    <t>3.   Complete the cash flow statement</t>
  </si>
  <si>
    <t>4.   The boxes to complete are in gray</t>
  </si>
  <si>
    <t>Income Statement</t>
  </si>
  <si>
    <t>Balance Sheet</t>
  </si>
  <si>
    <t>Cash Flow Statement</t>
  </si>
  <si>
    <t>ASSETS</t>
  </si>
  <si>
    <t>YEAR 1</t>
  </si>
  <si>
    <t>YEAR 2</t>
  </si>
  <si>
    <t>Current Assets</t>
  </si>
  <si>
    <t>Operating Cash Flow</t>
  </si>
  <si>
    <t>Revenues</t>
  </si>
  <si>
    <t>Cash</t>
  </si>
  <si>
    <t>Net income</t>
  </si>
  <si>
    <t>Cost of Sales</t>
  </si>
  <si>
    <t>Accounts Receivable</t>
  </si>
  <si>
    <t>Depreciation</t>
  </si>
  <si>
    <t>Gross Profit</t>
  </si>
  <si>
    <t>Inventory</t>
  </si>
  <si>
    <t>Unpaid Taxes</t>
  </si>
  <si>
    <t>Other Current Assets</t>
  </si>
  <si>
    <t>Total Current Assets</t>
  </si>
  <si>
    <t>Change in Accounts Receivable</t>
  </si>
  <si>
    <t>Other Operating Expenses</t>
  </si>
  <si>
    <t>Change in Inventory</t>
  </si>
  <si>
    <t>Change in Other Current Assets</t>
  </si>
  <si>
    <t>EBITDA</t>
  </si>
  <si>
    <t>Non-Current Assets</t>
  </si>
  <si>
    <t>Change in Accounts Payable</t>
  </si>
  <si>
    <t>Property, Plant &amp; Equipment</t>
  </si>
  <si>
    <t>Cash From Operations</t>
  </si>
  <si>
    <t>Total Non-Current Assets</t>
  </si>
  <si>
    <t>Operating Profit (EBIT)</t>
  </si>
  <si>
    <t>Investing Cash Flow</t>
  </si>
  <si>
    <t>Total Assets</t>
  </si>
  <si>
    <t>Interest Expenses (Finance Cost)</t>
  </si>
  <si>
    <t>Cash From Investing</t>
  </si>
  <si>
    <t>Profit Before Tax (EBT)</t>
  </si>
  <si>
    <t>TOTAL LIABILITIES AND SHAREHOLDERS' EQUITY</t>
  </si>
  <si>
    <t>Financing Cash Flow</t>
  </si>
  <si>
    <t>Tax Expense</t>
  </si>
  <si>
    <t>Issuance (Repayment) of Short Term Debt</t>
  </si>
  <si>
    <t>Net Income (EAT)</t>
  </si>
  <si>
    <t>Current Liabilities</t>
  </si>
  <si>
    <t>Issuance (Repayment) of Long Term Debt</t>
  </si>
  <si>
    <t>Accounts Payable</t>
  </si>
  <si>
    <t>Issuance (Repayment) of Equity</t>
  </si>
  <si>
    <t>Dividends</t>
  </si>
  <si>
    <t>Loans</t>
  </si>
  <si>
    <t>Payment of Dividends</t>
  </si>
  <si>
    <t>Retained Earnings</t>
  </si>
  <si>
    <t>Cash From Financing</t>
  </si>
  <si>
    <t>Total  Current Liabilties</t>
  </si>
  <si>
    <t>Net Increase (Decrease) in Cash</t>
  </si>
  <si>
    <t>Non-Current Liabilities</t>
  </si>
  <si>
    <t>Opening Cash Balance</t>
  </si>
  <si>
    <t>Long-Term Debt</t>
  </si>
  <si>
    <t>Closing Cash Balance</t>
  </si>
  <si>
    <t>Total Non-Current Liabilities</t>
  </si>
  <si>
    <t>Matches balance sheet</t>
  </si>
  <si>
    <t>Shareholders' Equity</t>
  </si>
  <si>
    <t>Common Shares</t>
  </si>
  <si>
    <t>PPE Start of Year</t>
  </si>
  <si>
    <t>Capex</t>
  </si>
  <si>
    <t>Total Shareholders' Equity</t>
  </si>
  <si>
    <t>PPE End of Year</t>
  </si>
  <si>
    <t>Total Liabilities &amp; Equity</t>
  </si>
  <si>
    <t>Difference</t>
  </si>
  <si>
    <t>Interactive Calculator — Antelope Outdoor Supply Inc. (Year 2 Cash Flow Statement)</t>
  </si>
  <si>
    <t>Enter Year 1 and Year 2 balance sheet figures and Year 2 income statement figures in the blue/yellow input cells. The cash flow statement, the balance-sheet difference columns, and the CAPEX note all recalculate automatically, and the check rows confirm everything ties out.</t>
  </si>
  <si>
    <t>Income Statement — Year 2</t>
  </si>
  <si>
    <t>Cash Flow Statement — Year 2</t>
  </si>
  <si>
    <t>Revenue</t>
  </si>
  <si>
    <t>CHANGE</t>
  </si>
  <si>
    <t>Change in Unpaid Taxes</t>
  </si>
  <si>
    <t>Interest Expense</t>
  </si>
  <si>
    <t>Profit Before Tax</t>
  </si>
  <si>
    <t>Net Income</t>
  </si>
  <si>
    <t>Loans (Short-Term Debt)</t>
  </si>
  <si>
    <t>Property, Plant &amp; Equipment (Capex)</t>
  </si>
  <si>
    <t>Total Current Liabilities</t>
  </si>
  <si>
    <t>Issuance (Repayment) of Short-Term Loans</t>
  </si>
  <si>
    <t>Issuance (Repayment) of Long-Term Debt</t>
  </si>
  <si>
    <t>Balance check (Assets = Liab. + Equity)</t>
  </si>
  <si>
    <t>PPE Roll-Forward (CAPEX note)</t>
  </si>
  <si>
    <t>Closing Cash Balance (computed)</t>
  </si>
  <si>
    <t>Capex (plug)</t>
  </si>
  <si>
    <t>Self-Checks</t>
  </si>
  <si>
    <t>Operating + Investing + Financing = Net Change in Cash (per balance sheet)</t>
  </si>
  <si>
    <t>Ending cash (CF statement) ties to Balance Sheet ending cash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</si>
</sst>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0_)_%;\(#,##0\)_%;_(&quot;–&quot;_)_%;_(@_)_%"/>
    <numFmt numFmtId="165" formatCode="_-* #,##0.00_-;\(#,##0.00\)_-;_-* &quot;-&quot;_-;_-@"/>
    <numFmt numFmtId="166" formatCode="_-* #,##0_-;\(#,##0\)_-;_-* &quot;-&quot;_-;_-@_-"/>
    <numFmt numFmtId="167" formatCode="0&quot;A&quot;"/>
    <numFmt numFmtId="168" formatCode="_(#,##0_);\(#,##0\);_(&quot;–&quot;\)"/>
    <numFmt numFmtId="169" formatCode="_(#,##0_);\(#,##0\);_(&quot;–&quot;_);_(@_)"/>
    <numFmt numFmtId="170" formatCode="0.0%"/>
    <numFmt numFmtId="171" formatCode="#,##0_);\(#,##0\);\-"/>
    <numFmt numFmtId="172" formatCode="\$#,##0;\(\$#,##0\)"/>
  </numFmts>
  <fonts count="26" x14ac:knownFonts="1">
    <font>
      <sz val="11"/>
      <color theme="1"/>
      <name val="Calibri"/>
      <family val="2"/>
      <scheme val="minor"/>
    </font>
    <font>
      <b/>
      <u/>
      <sz val="16"/>
      <color rgb="FFFFFFFF"/>
      <name val="Arial"/>
    </font>
    <font>
      <sz val="11"/>
      <name val="Arial"/>
    </font>
    <font>
      <b/>
      <sz val="13"/>
      <color rgb="FF1F1F1F"/>
      <name val="Arial"/>
    </font>
    <font>
      <i/>
      <sz val="9"/>
      <color rgb="FF666666"/>
      <name val="Arial"/>
    </font>
    <font>
      <b/>
      <sz val="16"/>
      <color rgb="FF0B3D91"/>
      <name val="Arial"/>
    </font>
    <font>
      <i/>
      <sz val="11"/>
      <color rgb="FF666666"/>
      <name val="Arial"/>
    </font>
    <font>
      <sz val="11"/>
      <color theme="1"/>
      <name val="Arial"/>
    </font>
    <font>
      <b/>
      <i/>
      <sz val="11"/>
      <color rgb="FFFA621C"/>
      <name val="Arial"/>
    </font>
    <font>
      <sz val="10"/>
      <color theme="1"/>
      <name val="Arial"/>
    </font>
    <font>
      <i/>
      <sz val="10"/>
      <color theme="1"/>
      <name val="Arial"/>
    </font>
    <font>
      <sz val="10"/>
      <color rgb="FFFF0000"/>
      <name val="Arial"/>
    </font>
    <font>
      <b/>
      <sz val="14"/>
      <color rgb="FF3271D2"/>
      <name val="Arial"/>
    </font>
    <font>
      <b/>
      <sz val="10"/>
      <color rgb="FF3271D2"/>
      <name val="Arial"/>
    </font>
    <font>
      <b/>
      <sz val="10"/>
      <color theme="0"/>
      <name val="Arial"/>
    </font>
    <font>
      <sz val="10"/>
      <color theme="0"/>
      <name val="Arial"/>
    </font>
    <font>
      <b/>
      <sz val="10"/>
      <color rgb="FF000000"/>
      <name val="Arial"/>
    </font>
    <font>
      <b/>
      <sz val="10"/>
      <color theme="1"/>
      <name val="Arial"/>
    </font>
    <font>
      <sz val="10"/>
      <color rgb="FF3271D2"/>
      <name val="Arial"/>
    </font>
    <font>
      <sz val="10"/>
      <color rgb="FF000000"/>
      <name val="Arial"/>
    </font>
    <font>
      <sz val="10"/>
      <name val="Arial"/>
    </font>
    <font>
      <i/>
      <sz val="10"/>
      <color rgb="FFFF0000"/>
      <name val="Arial"/>
    </font>
    <font>
      <b/>
      <sz val="14"/>
      <color rgb="FF0B3D91"/>
      <name val="Arial"/>
    </font>
    <font>
      <i/>
      <sz val="10"/>
      <name val="Arial"/>
    </font>
    <font>
      <b/>
      <sz val="12"/>
      <color rgb="FF0B3D91"/>
      <name val="Arial"/>
    </font>
    <font>
      <sz val="10"/>
      <color rgb="FF0000FF"/>
      <name val="Arial"/>
    </font>
  </fonts>
  <fills count="11">
    <fill>
      <patternFill patternType="none"/>
    </fill>
    <fill>
      <patternFill patternType="gray125"/>
    </fill>
    <fill>
      <patternFill patternType="solid">
        <fgColor rgb="FF0B3D91"/>
      </patternFill>
    </fill>
    <fill>
      <patternFill patternType="solid">
        <fgColor rgb="FFF2F2F2"/>
      </patternFill>
    </fill>
    <fill>
      <patternFill patternType="solid">
        <fgColor rgb="FF132E57"/>
        <bgColor rgb="FF132E57"/>
      </patternFill>
    </fill>
    <fill>
      <patternFill patternType="solid">
        <fgColor rgb="FFD9E5F7"/>
        <bgColor rgb="FF000000"/>
      </patternFill>
    </fill>
    <fill>
      <patternFill patternType="solid">
        <fgColor theme="0" tint="-4.9989318521683403E-2"/>
        <bgColor indexed="64"/>
      </patternFill>
    </fill>
    <fill>
      <patternFill patternType="solid">
        <fgColor theme="0" tint="-4.9989318521683403E-2"/>
        <bgColor rgb="FF000000"/>
      </patternFill>
    </fill>
    <fill>
      <patternFill patternType="solid">
        <fgColor rgb="FFF2F2F2"/>
        <bgColor rgb="FF000000"/>
      </patternFill>
    </fill>
    <fill>
      <patternFill patternType="solid">
        <fgColor rgb="FFD9E5F7"/>
      </patternFill>
    </fill>
    <fill>
      <patternFill patternType="solid">
        <fgColor rgb="FFFFFF00"/>
      </patternFill>
    </fill>
  </fills>
  <borders count="4">
    <border>
      <left/>
      <right/>
      <top/>
      <bottom/>
      <diagonal/>
    </border>
    <border>
      <left/>
      <right/>
      <top/>
      <bottom style="hair">
        <color rgb="FF000000"/>
      </bottom>
      <diagonal/>
    </border>
    <border>
      <left/>
      <right/>
      <top/>
      <bottom style="hair">
        <color indexed="64"/>
      </bottom>
      <diagonal/>
    </border>
    <border>
      <left/>
      <right/>
      <top style="thin">
        <color rgb="FF000000"/>
      </top>
      <bottom style="medium">
        <color rgb="FF000000"/>
      </bottom>
      <diagonal/>
    </border>
  </borders>
  <cellStyleXfs count="1">
    <xf numFmtId="0" fontId="0" fillId="0" borderId="0"/>
  </cellStyleXfs>
  <cellXfs count="68">
    <xf numFmtId="0" fontId="0" fillId="0" borderId="0" xfId="0"/>
    <xf numFmtId="0" fontId="2" fillId="0" borderId="0" xfId="0" applyFont="1"/>
    <xf numFmtId="0" fontId="2" fillId="0" borderId="0" xfId="0" applyFont="1" applyProtection="1">
      <protection locked="0"/>
    </xf>
    <xf numFmtId="164" fontId="2" fillId="0" borderId="0" xfId="0" applyNumberFormat="1" applyFont="1" applyProtection="1">
      <protection locked="0"/>
    </xf>
    <xf numFmtId="164" fontId="2" fillId="0" borderId="0" xfId="0" applyNumberFormat="1" applyFont="1"/>
    <xf numFmtId="0" fontId="7" fillId="0" borderId="0" xfId="0" applyFont="1"/>
    <xf numFmtId="0" fontId="7" fillId="4" borderId="0" xfId="0" applyFont="1" applyFill="1"/>
    <xf numFmtId="165" fontId="8" fillId="0" borderId="0" xfId="0" applyNumberFormat="1" applyFont="1" applyAlignment="1">
      <alignment horizontal="center"/>
    </xf>
    <xf numFmtId="166" fontId="9" fillId="0" borderId="0" xfId="0" applyNumberFormat="1" applyFont="1" applyProtection="1">
      <protection locked="0"/>
    </xf>
    <xf numFmtId="166" fontId="10" fillId="0" borderId="0" xfId="0" applyNumberFormat="1" applyFont="1" applyProtection="1">
      <protection locked="0"/>
    </xf>
    <xf numFmtId="166" fontId="10" fillId="0" borderId="0" xfId="0" applyNumberFormat="1" applyFont="1" applyAlignment="1" applyProtection="1">
      <alignment horizontal="center"/>
      <protection locked="0"/>
    </xf>
    <xf numFmtId="166" fontId="10" fillId="0" borderId="0" xfId="0" applyNumberFormat="1" applyFont="1" applyAlignment="1">
      <alignment horizontal="right"/>
    </xf>
    <xf numFmtId="0" fontId="11" fillId="0" borderId="0" xfId="0" applyFont="1" applyAlignment="1">
      <alignment horizontal="left"/>
    </xf>
    <xf numFmtId="37" fontId="12" fillId="5" borderId="0" xfId="0" applyNumberFormat="1" applyFont="1" applyFill="1" applyAlignment="1">
      <alignment vertical="center"/>
    </xf>
    <xf numFmtId="37" fontId="13" fillId="5" borderId="0" xfId="0" applyNumberFormat="1" applyFont="1" applyFill="1" applyAlignment="1">
      <alignment vertical="center"/>
    </xf>
    <xf numFmtId="37" fontId="14" fillId="5" borderId="0" xfId="0" applyNumberFormat="1" applyFont="1" applyFill="1" applyAlignment="1">
      <alignment vertical="center"/>
    </xf>
    <xf numFmtId="37" fontId="15" fillId="5" borderId="0" xfId="0" applyNumberFormat="1" applyFont="1" applyFill="1" applyAlignment="1">
      <alignment vertical="center"/>
    </xf>
    <xf numFmtId="167" fontId="14" fillId="5" borderId="0" xfId="0" applyNumberFormat="1" applyFont="1" applyFill="1" applyAlignment="1">
      <alignment horizontal="right"/>
    </xf>
    <xf numFmtId="37" fontId="9" fillId="0" borderId="0" xfId="0" applyNumberFormat="1" applyFont="1" applyAlignment="1">
      <alignment vertical="center"/>
    </xf>
    <xf numFmtId="0" fontId="9" fillId="0" borderId="0" xfId="0" applyFont="1"/>
    <xf numFmtId="167" fontId="14" fillId="0" borderId="0" xfId="0" applyNumberFormat="1" applyFont="1" applyAlignment="1">
      <alignment horizontal="right"/>
    </xf>
    <xf numFmtId="0" fontId="16" fillId="0" borderId="0" xfId="0" applyFont="1" applyAlignment="1">
      <alignment horizontal="left"/>
    </xf>
    <xf numFmtId="0" fontId="17" fillId="0" borderId="0" xfId="0" applyFont="1" applyAlignment="1">
      <alignment horizontal="right"/>
    </xf>
    <xf numFmtId="0" fontId="17" fillId="0" borderId="0" xfId="0" applyFont="1"/>
    <xf numFmtId="168" fontId="18" fillId="0" borderId="0" xfId="0" applyNumberFormat="1" applyFont="1"/>
    <xf numFmtId="0" fontId="9" fillId="0" borderId="0" xfId="0" applyFont="1" applyAlignment="1">
      <alignment horizontal="left" indent="1"/>
    </xf>
    <xf numFmtId="169" fontId="18" fillId="0" borderId="0" xfId="0" applyNumberFormat="1" applyFont="1"/>
    <xf numFmtId="169" fontId="19" fillId="6" borderId="0" xfId="0" applyNumberFormat="1" applyFont="1" applyFill="1"/>
    <xf numFmtId="169" fontId="18" fillId="0" borderId="1" xfId="0" applyNumberFormat="1" applyFont="1" applyBorder="1"/>
    <xf numFmtId="0" fontId="20" fillId="0" borderId="0" xfId="0" applyFont="1" applyAlignment="1">
      <alignment horizontal="left" indent="1"/>
    </xf>
    <xf numFmtId="0" fontId="19" fillId="0" borderId="0" xfId="0" applyFont="1"/>
    <xf numFmtId="169" fontId="19" fillId="0" borderId="0" xfId="0" applyNumberFormat="1" applyFont="1"/>
    <xf numFmtId="169" fontId="9" fillId="6" borderId="0" xfId="0" applyNumberFormat="1" applyFont="1" applyFill="1"/>
    <xf numFmtId="169" fontId="19" fillId="6" borderId="2" xfId="0" applyNumberFormat="1" applyFont="1" applyFill="1" applyBorder="1"/>
    <xf numFmtId="169" fontId="19" fillId="7" borderId="0" xfId="0" applyNumberFormat="1" applyFont="1" applyFill="1"/>
    <xf numFmtId="169" fontId="16" fillId="0" borderId="3" xfId="0" applyNumberFormat="1" applyFont="1" applyBorder="1"/>
    <xf numFmtId="169" fontId="19" fillId="6" borderId="1" xfId="0" applyNumberFormat="1" applyFont="1" applyFill="1" applyBorder="1"/>
    <xf numFmtId="169" fontId="19" fillId="8" borderId="0" xfId="0" applyNumberFormat="1" applyFont="1" applyFill="1"/>
    <xf numFmtId="169" fontId="19" fillId="0" borderId="3" xfId="0" applyNumberFormat="1" applyFont="1" applyBorder="1"/>
    <xf numFmtId="169" fontId="9" fillId="6" borderId="2" xfId="0" applyNumberFormat="1" applyFont="1" applyFill="1" applyBorder="1"/>
    <xf numFmtId="170" fontId="11" fillId="0" borderId="0" xfId="0" applyNumberFormat="1" applyFont="1"/>
    <xf numFmtId="171" fontId="21" fillId="0" borderId="0" xfId="0" applyNumberFormat="1" applyFont="1" applyAlignment="1">
      <alignment horizontal="centerContinuous"/>
    </xf>
    <xf numFmtId="171" fontId="19" fillId="0" borderId="0" xfId="0" applyNumberFormat="1" applyFont="1"/>
    <xf numFmtId="169" fontId="16" fillId="8" borderId="3" xfId="0" applyNumberFormat="1" applyFont="1" applyFill="1" applyBorder="1"/>
    <xf numFmtId="169" fontId="9" fillId="0" borderId="0" xfId="0" applyNumberFormat="1" applyFont="1"/>
    <xf numFmtId="169" fontId="9" fillId="0" borderId="2" xfId="0" applyNumberFormat="1" applyFont="1" applyBorder="1"/>
    <xf numFmtId="0" fontId="20" fillId="0" borderId="0" xfId="0" applyFont="1"/>
    <xf numFmtId="37" fontId="13" fillId="0" borderId="0" xfId="0" applyNumberFormat="1" applyFont="1" applyAlignment="1">
      <alignment vertical="center"/>
    </xf>
    <xf numFmtId="37" fontId="14" fillId="0" borderId="0" xfId="0" applyNumberFormat="1" applyFont="1" applyAlignment="1">
      <alignment vertical="center"/>
    </xf>
    <xf numFmtId="37" fontId="15" fillId="0" borderId="0" xfId="0" applyNumberFormat="1" applyFont="1" applyAlignment="1">
      <alignment vertical="center"/>
    </xf>
    <xf numFmtId="169" fontId="20" fillId="0" borderId="1" xfId="0" applyNumberFormat="1" applyFont="1" applyBorder="1"/>
    <xf numFmtId="0" fontId="9" fillId="0" borderId="1" xfId="0" applyFont="1" applyBorder="1"/>
    <xf numFmtId="172" fontId="25" fillId="10" borderId="0" xfId="0" applyNumberFormat="1" applyFont="1" applyFill="1"/>
    <xf numFmtId="0" fontId="16" fillId="0" borderId="0" xfId="0" applyFont="1"/>
    <xf numFmtId="172" fontId="19" fillId="0" borderId="0" xfId="0" applyNumberFormat="1" applyFont="1"/>
    <xf numFmtId="172" fontId="16" fillId="0" borderId="0" xfId="0" applyNumberFormat="1" applyFont="1"/>
    <xf numFmtId="172" fontId="16" fillId="3" borderId="0" xfId="0" applyNumberFormat="1" applyFont="1" applyFill="1"/>
    <xf numFmtId="0" fontId="2" fillId="0" borderId="0" xfId="0" applyFont="1" applyAlignment="1">
      <alignment vertical="top" wrapText="1"/>
    </xf>
    <xf numFmtId="0" fontId="4" fillId="0" borderId="0" xfId="0" applyFont="1" applyAlignment="1">
      <alignment horizontal="center" vertical="center"/>
    </xf>
    <xf numFmtId="0" fontId="0" fillId="0" borderId="0" xfId="0"/>
    <xf numFmtId="0" fontId="3" fillId="3" borderId="0" xfId="0" applyFont="1" applyFill="1" applyAlignment="1">
      <alignment horizontal="center" vertical="center"/>
    </xf>
    <xf numFmtId="0" fontId="1" fillId="2" borderId="0" xfId="0" applyFont="1" applyFill="1" applyAlignment="1">
      <alignment horizontal="center" vertical="center"/>
    </xf>
    <xf numFmtId="0" fontId="5" fillId="0" borderId="0" xfId="0" applyFont="1"/>
    <xf numFmtId="0" fontId="2" fillId="0" borderId="0" xfId="0" applyFont="1" applyAlignment="1">
      <alignment vertical="top" wrapText="1"/>
    </xf>
    <xf numFmtId="0" fontId="6" fillId="0" borderId="0" xfId="0" applyFont="1"/>
    <xf numFmtId="0" fontId="24" fillId="9" borderId="0" xfId="0" applyFont="1" applyFill="1" applyAlignment="1">
      <alignment horizontal="left" vertical="center"/>
    </xf>
    <xf numFmtId="0" fontId="22" fillId="0" borderId="0" xfId="0" applyFont="1"/>
    <xf numFmtId="0" fontId="23" fillId="0" borderId="0" xfId="0" applyFont="1" applyAlignment="1">
      <alignment vertical="top" wrapText="1"/>
    </xf>
  </cellXfs>
  <cellStyles count="1">
    <cellStyle name="Normal" xfId="0" builtinId="0"/>
  </cellStyles>
  <dxfs count="4">
    <dxf>
      <font>
        <b/>
        <color rgb="FF9C0006"/>
        <name val="Arial"/>
      </font>
      <fill>
        <patternFill patternType="solid">
          <fgColor rgb="FFFFC7CE"/>
        </patternFill>
      </fill>
    </dxf>
    <dxf>
      <font>
        <b/>
        <color rgb="FF006100"/>
        <name val="Arial"/>
      </font>
      <fill>
        <patternFill patternType="solid">
          <fgColor rgb="FFC6EFCE"/>
        </patternFill>
      </fill>
    </dxf>
    <dxf>
      <font>
        <b/>
        <color rgb="FF9C0006"/>
        <name val="Arial"/>
      </font>
      <fill>
        <patternFill patternType="solid">
          <fgColor rgb="FFFFC7CE"/>
        </patternFill>
      </fill>
    </dxf>
    <dxf>
      <font>
        <b/>
        <color rgb="FF006100"/>
        <name val="Arial"/>
      </font>
      <fill>
        <patternFill patternType="solid">
          <f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rohandesai.clou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50"/>
  <sheetViews>
    <sheetView showGridLines="0" tabSelected="1" workbookViewId="0">
      <selection sqref="A1:M1"/>
    </sheetView>
  </sheetViews>
  <sheetFormatPr defaultRowHeight="14.5" x14ac:dyDescent="0.35"/>
  <cols>
    <col min="1" max="1" width="11" customWidth="1"/>
    <col min="5" max="5" width="11" customWidth="1"/>
    <col min="12" max="12" width="11" customWidth="1"/>
    <col min="15" max="16" width="9.08984375" customWidth="1"/>
  </cols>
  <sheetData>
    <row r="1" spans="1:20" ht="30" customHeight="1" x14ac:dyDescent="0.35">
      <c r="A1" s="61" t="s">
        <v>0</v>
      </c>
      <c r="B1" s="59"/>
      <c r="C1" s="59"/>
      <c r="D1" s="59"/>
      <c r="E1" s="59"/>
      <c r="F1" s="59"/>
      <c r="G1" s="59"/>
      <c r="H1" s="59"/>
      <c r="I1" s="59"/>
      <c r="J1" s="59"/>
      <c r="K1" s="59"/>
      <c r="L1" s="59"/>
      <c r="M1" s="59"/>
      <c r="N1" s="1"/>
      <c r="O1" s="1"/>
      <c r="P1" s="1"/>
      <c r="Q1" s="1"/>
      <c r="R1" s="1"/>
      <c r="S1" s="1"/>
      <c r="T1" s="1"/>
    </row>
    <row r="2" spans="1:20" ht="24" customHeight="1" x14ac:dyDescent="0.35">
      <c r="A2" s="60" t="s">
        <v>1</v>
      </c>
      <c r="B2" s="59"/>
      <c r="C2" s="59"/>
      <c r="D2" s="59"/>
      <c r="E2" s="59"/>
      <c r="F2" s="59"/>
      <c r="G2" s="59"/>
      <c r="H2" s="59"/>
      <c r="I2" s="59"/>
      <c r="J2" s="59"/>
      <c r="K2" s="59"/>
      <c r="L2" s="59"/>
      <c r="M2" s="59"/>
      <c r="N2" s="1"/>
      <c r="O2" s="1"/>
      <c r="P2" s="1"/>
      <c r="Q2" s="1"/>
      <c r="R2" s="1"/>
      <c r="S2" s="1"/>
      <c r="T2" s="1"/>
    </row>
    <row r="3" spans="1:20" ht="19.5" customHeight="1" x14ac:dyDescent="0.35">
      <c r="A3" s="1"/>
      <c r="B3" s="1"/>
      <c r="C3" s="1"/>
      <c r="D3" s="1"/>
      <c r="E3" s="1"/>
      <c r="F3" s="1"/>
      <c r="G3" s="1"/>
      <c r="H3" s="1"/>
      <c r="I3" s="1"/>
      <c r="J3" s="1"/>
      <c r="K3" s="1"/>
      <c r="L3" s="1"/>
      <c r="M3" s="1"/>
      <c r="N3" s="1"/>
      <c r="O3" s="1"/>
      <c r="P3" s="1"/>
      <c r="Q3" s="1"/>
      <c r="R3" s="1"/>
      <c r="S3" s="1"/>
      <c r="T3" s="1"/>
    </row>
    <row r="4" spans="1:20" ht="19.5" customHeight="1" x14ac:dyDescent="0.35">
      <c r="A4" s="58" t="s">
        <v>2</v>
      </c>
      <c r="B4" s="59"/>
      <c r="C4" s="59"/>
      <c r="D4" s="59"/>
      <c r="E4" s="59"/>
      <c r="F4" s="59"/>
      <c r="G4" s="59"/>
      <c r="H4" s="59"/>
      <c r="I4" s="59"/>
      <c r="J4" s="59"/>
      <c r="K4" s="59"/>
      <c r="L4" s="59"/>
      <c r="M4" s="59"/>
      <c r="N4" s="1"/>
      <c r="O4" s="1"/>
      <c r="P4" s="1"/>
      <c r="Q4" s="1"/>
      <c r="R4" s="1"/>
      <c r="S4" s="1"/>
      <c r="T4" s="1"/>
    </row>
    <row r="5" spans="1:20" ht="19.5" customHeight="1" x14ac:dyDescent="0.35">
      <c r="A5" s="1"/>
      <c r="B5" s="1"/>
      <c r="C5" s="1"/>
      <c r="D5" s="1"/>
      <c r="E5" s="1"/>
      <c r="F5" s="1"/>
      <c r="G5" s="1"/>
      <c r="H5" s="1"/>
      <c r="I5" s="1"/>
      <c r="J5" s="1"/>
      <c r="K5" s="1"/>
      <c r="L5" s="1"/>
      <c r="M5" s="1"/>
      <c r="N5" s="1"/>
      <c r="O5" s="1"/>
      <c r="P5" s="1"/>
      <c r="Q5" s="1"/>
      <c r="R5" s="1"/>
      <c r="S5" s="1"/>
      <c r="T5" s="1"/>
    </row>
    <row r="6" spans="1:20" ht="19.5" customHeight="1" x14ac:dyDescent="0.35">
      <c r="A6" s="1"/>
      <c r="B6" s="1"/>
      <c r="C6" s="1"/>
      <c r="D6" s="1"/>
      <c r="E6" s="1"/>
      <c r="F6" s="1"/>
      <c r="G6" s="1"/>
      <c r="H6" s="1"/>
      <c r="I6" s="1"/>
      <c r="J6" s="1"/>
      <c r="K6" s="1"/>
      <c r="L6" s="1"/>
      <c r="M6" s="1"/>
      <c r="N6" s="1"/>
      <c r="O6" s="1"/>
      <c r="P6" s="1"/>
      <c r="Q6" s="1"/>
      <c r="R6" s="1"/>
      <c r="S6" s="1"/>
      <c r="T6" s="1"/>
    </row>
    <row r="7" spans="1:20" ht="19.5" customHeight="1" x14ac:dyDescent="0.35">
      <c r="A7" s="1"/>
      <c r="B7" s="1"/>
      <c r="C7" s="1"/>
      <c r="D7" s="1"/>
      <c r="E7" s="1"/>
      <c r="F7" s="1"/>
      <c r="G7" s="1"/>
      <c r="H7" s="1"/>
      <c r="I7" s="1"/>
      <c r="J7" s="1"/>
      <c r="K7" s="1"/>
      <c r="L7" s="1"/>
      <c r="M7" s="1"/>
      <c r="N7" s="1"/>
      <c r="O7" s="1"/>
      <c r="P7" s="1"/>
      <c r="Q7" s="1"/>
      <c r="R7" s="1"/>
      <c r="S7" s="1"/>
      <c r="T7" s="1"/>
    </row>
    <row r="8" spans="1:20" ht="19.5" customHeight="1" x14ac:dyDescent="0.35">
      <c r="A8" s="1"/>
      <c r="B8" s="1"/>
      <c r="C8" s="1"/>
      <c r="D8" s="1"/>
      <c r="E8" s="1"/>
      <c r="F8" s="1"/>
      <c r="G8" s="1"/>
      <c r="H8" s="1"/>
      <c r="I8" s="1"/>
      <c r="J8" s="1"/>
      <c r="K8" s="1"/>
      <c r="L8" s="1"/>
      <c r="M8" s="1"/>
      <c r="N8" s="1"/>
      <c r="O8" s="1"/>
      <c r="P8" s="1"/>
      <c r="Q8" s="1"/>
      <c r="R8" s="1"/>
      <c r="S8" s="1"/>
      <c r="T8" s="1"/>
    </row>
    <row r="9" spans="1:20" ht="19.5" customHeight="1" x14ac:dyDescent="0.35">
      <c r="A9" s="1"/>
      <c r="B9" s="1"/>
      <c r="C9" s="1"/>
      <c r="D9" s="1"/>
      <c r="E9" s="1"/>
      <c r="F9" s="1"/>
      <c r="G9" s="1"/>
      <c r="H9" s="1"/>
      <c r="I9" s="1"/>
      <c r="J9" s="1"/>
      <c r="K9" s="1"/>
      <c r="L9" s="1"/>
      <c r="M9" s="1"/>
      <c r="N9" s="1"/>
      <c r="O9" s="1"/>
      <c r="P9" s="1"/>
      <c r="Q9" s="1"/>
      <c r="R9" s="1"/>
      <c r="S9" s="1"/>
      <c r="T9" s="1"/>
    </row>
    <row r="10" spans="1:20" ht="19.5" customHeight="1" x14ac:dyDescent="0.35">
      <c r="A10" s="1"/>
      <c r="B10" s="1"/>
      <c r="C10" s="1"/>
      <c r="D10" s="1"/>
      <c r="E10" s="1"/>
      <c r="F10" s="1"/>
      <c r="G10" s="1"/>
      <c r="H10" s="1"/>
      <c r="I10" s="1"/>
      <c r="J10" s="1"/>
      <c r="K10" s="1"/>
      <c r="L10" s="1"/>
      <c r="M10" s="1"/>
      <c r="N10" s="1"/>
      <c r="O10" s="1"/>
      <c r="P10" s="1"/>
      <c r="Q10" s="1"/>
      <c r="R10" s="1"/>
      <c r="S10" s="1"/>
      <c r="T10" s="1"/>
    </row>
    <row r="11" spans="1:20" ht="28.5" customHeight="1" x14ac:dyDescent="0.35">
      <c r="A11" s="1"/>
      <c r="B11" s="1"/>
      <c r="C11" s="2"/>
      <c r="D11" s="1"/>
      <c r="E11" s="1"/>
      <c r="F11" s="1"/>
      <c r="G11" s="1"/>
      <c r="H11" s="1"/>
      <c r="I11" s="1"/>
      <c r="J11" s="1"/>
      <c r="K11" s="1"/>
      <c r="L11" s="1"/>
      <c r="M11" s="1"/>
      <c r="N11" s="1"/>
      <c r="O11" s="1"/>
      <c r="P11" s="1"/>
      <c r="Q11" s="1"/>
      <c r="R11" s="1"/>
      <c r="S11" s="1"/>
      <c r="T11" s="1"/>
    </row>
    <row r="12" spans="1:20" ht="19.5" customHeight="1" x14ac:dyDescent="0.35">
      <c r="A12" s="1"/>
      <c r="B12" s="1"/>
      <c r="C12" s="2"/>
      <c r="D12" s="1"/>
      <c r="E12" s="1"/>
      <c r="F12" s="1"/>
      <c r="G12" s="1"/>
      <c r="H12" s="1"/>
      <c r="I12" s="1"/>
      <c r="J12" s="1"/>
      <c r="K12" s="1"/>
      <c r="L12" s="1"/>
      <c r="M12" s="1"/>
      <c r="N12" s="1"/>
      <c r="O12" s="1"/>
      <c r="P12" s="1"/>
      <c r="Q12" s="1"/>
      <c r="R12" s="1"/>
      <c r="S12" s="1"/>
      <c r="T12" s="1"/>
    </row>
    <row r="13" spans="1:20" ht="19.5" customHeight="1" x14ac:dyDescent="0.35">
      <c r="A13" s="1"/>
      <c r="B13" s="1"/>
      <c r="C13" s="2"/>
      <c r="D13" s="1"/>
      <c r="E13" s="1"/>
      <c r="F13" s="1"/>
      <c r="G13" s="1"/>
      <c r="H13" s="1"/>
      <c r="I13" s="1"/>
      <c r="J13" s="1"/>
      <c r="K13" s="1"/>
      <c r="L13" s="1"/>
      <c r="M13" s="1"/>
      <c r="N13" s="1"/>
      <c r="O13" s="1"/>
      <c r="P13" s="1"/>
      <c r="Q13" s="1"/>
      <c r="R13" s="1"/>
      <c r="S13" s="1"/>
      <c r="T13" s="1"/>
    </row>
    <row r="14" spans="1:20" ht="19.5" customHeight="1" x14ac:dyDescent="0.35">
      <c r="A14" s="1"/>
      <c r="B14" s="1"/>
      <c r="C14" s="1"/>
      <c r="D14" s="1"/>
      <c r="E14" s="1"/>
      <c r="F14" s="1"/>
      <c r="G14" s="1"/>
      <c r="H14" s="1"/>
      <c r="I14" s="1"/>
      <c r="J14" s="1"/>
      <c r="K14" s="1"/>
      <c r="L14" s="1"/>
      <c r="M14" s="1"/>
      <c r="N14" s="1"/>
      <c r="O14" s="1"/>
      <c r="P14" s="1"/>
      <c r="Q14" s="1"/>
      <c r="R14" s="1"/>
      <c r="S14" s="1"/>
      <c r="T14" s="1"/>
    </row>
    <row r="15" spans="1:20" ht="19.5" customHeight="1" x14ac:dyDescent="0.35">
      <c r="A15" s="1"/>
      <c r="B15" s="1"/>
      <c r="C15" s="3"/>
      <c r="D15" s="1"/>
      <c r="E15" s="1"/>
      <c r="F15" s="1"/>
      <c r="G15" s="1"/>
      <c r="H15" s="1"/>
      <c r="I15" s="1"/>
      <c r="J15" s="1"/>
      <c r="K15" s="1"/>
      <c r="L15" s="1"/>
      <c r="M15" s="1"/>
      <c r="N15" s="1"/>
      <c r="O15" s="1"/>
      <c r="P15" s="1"/>
      <c r="Q15" s="1"/>
      <c r="R15" s="1"/>
      <c r="S15" s="1"/>
      <c r="T15" s="1"/>
    </row>
    <row r="16" spans="1:20" ht="19.5" customHeight="1" x14ac:dyDescent="0.35">
      <c r="A16" s="1"/>
      <c r="B16" s="1"/>
      <c r="C16" s="1"/>
      <c r="D16" s="1"/>
      <c r="E16" s="1"/>
      <c r="F16" s="1"/>
      <c r="G16" s="1"/>
      <c r="H16" s="1"/>
      <c r="I16" s="1"/>
      <c r="J16" s="1"/>
      <c r="K16" s="1"/>
      <c r="L16" s="1"/>
      <c r="M16" s="1"/>
      <c r="N16" s="1"/>
      <c r="O16" s="1"/>
      <c r="P16" s="1"/>
      <c r="Q16" s="1"/>
      <c r="R16" s="1"/>
      <c r="S16" s="1"/>
      <c r="T16" s="1"/>
    </row>
    <row r="17" spans="1:20" ht="19.5" customHeight="1" x14ac:dyDescent="0.35">
      <c r="A17" s="1"/>
      <c r="B17" s="1"/>
      <c r="C17" s="1"/>
      <c r="D17" s="1"/>
      <c r="E17" s="1"/>
      <c r="F17" s="1"/>
      <c r="G17" s="1"/>
      <c r="H17" s="1"/>
      <c r="I17" s="1"/>
      <c r="J17" s="1"/>
      <c r="K17" s="1"/>
      <c r="L17" s="1"/>
      <c r="M17" s="1"/>
      <c r="N17" s="1"/>
      <c r="O17" s="1"/>
      <c r="P17" s="1"/>
      <c r="Q17" s="1"/>
      <c r="R17" s="1"/>
      <c r="S17" s="1"/>
      <c r="T17" s="1"/>
    </row>
    <row r="18" spans="1:20" ht="19.5" customHeight="1" x14ac:dyDescent="0.35">
      <c r="A18" s="1"/>
      <c r="B18" s="1"/>
      <c r="C18" s="1"/>
      <c r="D18" s="1"/>
      <c r="E18" s="1"/>
      <c r="F18" s="1"/>
      <c r="G18" s="1"/>
      <c r="H18" s="1"/>
      <c r="I18" s="1"/>
      <c r="J18" s="1"/>
      <c r="K18" s="1"/>
      <c r="L18" s="1"/>
      <c r="M18" s="1"/>
      <c r="N18" s="1"/>
      <c r="O18" s="1"/>
      <c r="P18" s="1"/>
      <c r="Q18" s="1"/>
      <c r="R18" s="1"/>
      <c r="S18" s="1"/>
      <c r="T18" s="1"/>
    </row>
    <row r="19" spans="1:20" ht="19.5" customHeight="1" x14ac:dyDescent="0.35">
      <c r="A19" s="1"/>
      <c r="B19" s="1"/>
      <c r="C19" s="1"/>
      <c r="D19" s="1"/>
      <c r="E19" s="1"/>
      <c r="F19" s="1"/>
      <c r="G19" s="1"/>
      <c r="H19" s="1"/>
      <c r="I19" s="1"/>
      <c r="J19" s="1"/>
      <c r="K19" s="1"/>
      <c r="L19" s="1"/>
      <c r="M19" s="1"/>
      <c r="N19" s="1"/>
      <c r="O19" s="1"/>
      <c r="P19" s="1"/>
      <c r="Q19" s="1"/>
      <c r="R19" s="1"/>
      <c r="S19" s="1"/>
      <c r="T19" s="1"/>
    </row>
    <row r="20" spans="1:20" ht="19.5" customHeight="1" x14ac:dyDescent="0.35">
      <c r="A20" s="1"/>
      <c r="B20" s="1"/>
      <c r="C20" s="2"/>
      <c r="D20" s="1"/>
      <c r="E20" s="1"/>
      <c r="F20" s="1"/>
      <c r="G20" s="1"/>
      <c r="H20" s="1"/>
      <c r="I20" s="1"/>
      <c r="J20" s="1"/>
      <c r="K20" s="1"/>
      <c r="L20" s="1"/>
      <c r="M20" s="1"/>
      <c r="N20" s="1"/>
      <c r="O20" s="1"/>
      <c r="P20" s="1"/>
      <c r="Q20" s="1"/>
      <c r="R20" s="1"/>
      <c r="S20" s="1"/>
      <c r="T20" s="1"/>
    </row>
    <row r="21" spans="1:20" ht="19.5" customHeight="1" x14ac:dyDescent="0.35">
      <c r="A21" s="1"/>
      <c r="B21" s="1"/>
      <c r="C21" s="2"/>
      <c r="D21" s="1"/>
      <c r="E21" s="1"/>
      <c r="F21" s="1"/>
      <c r="G21" s="1"/>
      <c r="H21" s="1"/>
      <c r="I21" s="1"/>
      <c r="J21" s="1"/>
      <c r="K21" s="1"/>
      <c r="L21" s="1"/>
      <c r="M21" s="1"/>
      <c r="N21" s="1"/>
      <c r="O21" s="1"/>
      <c r="P21" s="1"/>
      <c r="Q21" s="1"/>
      <c r="R21" s="1"/>
      <c r="S21" s="1"/>
      <c r="T21" s="1"/>
    </row>
    <row r="22" spans="1:20" ht="19.5" customHeight="1" x14ac:dyDescent="0.35">
      <c r="A22" s="1"/>
      <c r="B22" s="1"/>
      <c r="C22" s="2"/>
      <c r="D22" s="1"/>
      <c r="E22" s="1"/>
      <c r="F22" s="1"/>
      <c r="G22" s="1"/>
      <c r="H22" s="1"/>
      <c r="I22" s="1"/>
      <c r="J22" s="1"/>
      <c r="K22" s="1"/>
      <c r="L22" s="1"/>
      <c r="M22" s="1"/>
      <c r="N22" s="1"/>
      <c r="O22" s="1"/>
      <c r="P22" s="1"/>
      <c r="Q22" s="1"/>
      <c r="R22" s="1"/>
      <c r="S22" s="1"/>
      <c r="T22" s="1"/>
    </row>
    <row r="23" spans="1:20" ht="19.5" customHeight="1" x14ac:dyDescent="0.35">
      <c r="A23" s="1"/>
      <c r="B23" s="1"/>
      <c r="C23" s="2"/>
      <c r="D23" s="1"/>
      <c r="E23" s="1"/>
      <c r="F23" s="1"/>
      <c r="G23" s="1"/>
      <c r="H23" s="1"/>
      <c r="I23" s="1"/>
      <c r="J23" s="1"/>
      <c r="K23" s="1"/>
      <c r="L23" s="1"/>
      <c r="M23" s="1"/>
      <c r="N23" s="1"/>
      <c r="O23" s="1"/>
      <c r="P23" s="1"/>
      <c r="Q23" s="1"/>
      <c r="R23" s="1"/>
      <c r="S23" s="1"/>
      <c r="T23" s="1"/>
    </row>
    <row r="24" spans="1:20" ht="19.5" customHeight="1" x14ac:dyDescent="0.35">
      <c r="A24" s="1"/>
      <c r="B24" s="1"/>
      <c r="C24" s="2"/>
      <c r="D24" s="1"/>
      <c r="E24" s="1"/>
      <c r="F24" s="1"/>
      <c r="G24" s="1"/>
      <c r="H24" s="1"/>
      <c r="I24" s="1"/>
      <c r="J24" s="1"/>
      <c r="K24" s="1"/>
      <c r="L24" s="1"/>
      <c r="M24" s="1"/>
      <c r="N24" s="1"/>
      <c r="O24" s="1"/>
      <c r="P24" s="1"/>
      <c r="Q24" s="1"/>
      <c r="R24" s="1"/>
      <c r="S24" s="1"/>
      <c r="T24" s="1"/>
    </row>
    <row r="25" spans="1:20" ht="19.5" customHeight="1" x14ac:dyDescent="0.35">
      <c r="A25" s="1"/>
      <c r="B25" s="1"/>
      <c r="C25" s="2"/>
      <c r="D25" s="1"/>
      <c r="E25" s="1"/>
      <c r="F25" s="1"/>
      <c r="G25" s="1"/>
      <c r="H25" s="1"/>
      <c r="I25" s="1"/>
      <c r="J25" s="1"/>
      <c r="K25" s="1"/>
      <c r="L25" s="1"/>
      <c r="M25" s="1"/>
      <c r="N25" s="1"/>
      <c r="O25" s="1"/>
      <c r="P25" s="1"/>
      <c r="Q25" s="1"/>
      <c r="R25" s="1"/>
      <c r="S25" s="1"/>
      <c r="T25" s="1"/>
    </row>
    <row r="26" spans="1:20" ht="19.5" customHeight="1" x14ac:dyDescent="0.35">
      <c r="A26" s="1"/>
      <c r="B26" s="1"/>
      <c r="C26" s="4"/>
      <c r="D26" s="1"/>
      <c r="E26" s="1"/>
      <c r="F26" s="1"/>
      <c r="G26" s="1"/>
      <c r="H26" s="1"/>
      <c r="I26" s="1"/>
      <c r="J26" s="1"/>
      <c r="K26" s="1"/>
      <c r="L26" s="1"/>
      <c r="M26" s="1"/>
      <c r="N26" s="1"/>
      <c r="O26" s="1"/>
      <c r="P26" s="1"/>
      <c r="Q26" s="1"/>
      <c r="R26" s="1"/>
      <c r="S26" s="1"/>
      <c r="T26" s="1"/>
    </row>
    <row r="27" spans="1:20" ht="19.5" customHeight="1" x14ac:dyDescent="0.35">
      <c r="A27" s="1"/>
      <c r="B27" s="1"/>
      <c r="C27" s="4"/>
      <c r="D27" s="1"/>
      <c r="E27" s="1"/>
      <c r="F27" s="1"/>
      <c r="G27" s="1"/>
      <c r="H27" s="1"/>
      <c r="I27" s="1"/>
      <c r="J27" s="1"/>
      <c r="K27" s="1"/>
      <c r="L27" s="1"/>
      <c r="M27" s="1"/>
      <c r="N27" s="1"/>
      <c r="O27" s="1"/>
      <c r="P27" s="1"/>
      <c r="Q27" s="1"/>
      <c r="R27" s="1"/>
      <c r="S27" s="1"/>
      <c r="T27" s="1"/>
    </row>
    <row r="28" spans="1:20" ht="19.5" customHeight="1" x14ac:dyDescent="0.35">
      <c r="A28" s="1"/>
      <c r="B28" s="1"/>
      <c r="C28" s="4"/>
      <c r="D28" s="1"/>
      <c r="E28" s="1"/>
      <c r="F28" s="1"/>
      <c r="G28" s="1"/>
      <c r="H28" s="1"/>
      <c r="I28" s="1"/>
      <c r="J28" s="1"/>
      <c r="K28" s="1"/>
      <c r="L28" s="1"/>
      <c r="M28" s="1"/>
      <c r="N28" s="1"/>
      <c r="O28" s="1"/>
      <c r="P28" s="1"/>
      <c r="Q28" s="1"/>
      <c r="R28" s="1"/>
      <c r="S28" s="1"/>
      <c r="T28" s="1"/>
    </row>
    <row r="29" spans="1:20" ht="19.5" customHeight="1" x14ac:dyDescent="0.35">
      <c r="A29" s="1"/>
      <c r="B29" s="1"/>
      <c r="C29" s="1"/>
      <c r="D29" s="1"/>
      <c r="E29" s="1"/>
      <c r="F29" s="1"/>
      <c r="G29" s="1"/>
      <c r="H29" s="1"/>
      <c r="I29" s="1"/>
      <c r="J29" s="1"/>
      <c r="K29" s="1"/>
      <c r="L29" s="1"/>
      <c r="M29" s="1"/>
      <c r="N29" s="1"/>
      <c r="O29" s="1"/>
      <c r="P29" s="1"/>
      <c r="Q29" s="1"/>
      <c r="R29" s="1"/>
      <c r="S29" s="1"/>
      <c r="T29" s="1"/>
    </row>
    <row r="30" spans="1:20" ht="19.5" customHeight="1" x14ac:dyDescent="0.35">
      <c r="A30" s="1"/>
      <c r="B30" s="1"/>
      <c r="C30" s="1"/>
      <c r="D30" s="1"/>
      <c r="E30" s="1"/>
      <c r="F30" s="1"/>
      <c r="G30" s="1"/>
      <c r="H30" s="1"/>
      <c r="I30" s="1"/>
      <c r="J30" s="1"/>
      <c r="K30" s="1"/>
      <c r="L30" s="1"/>
      <c r="M30" s="1"/>
      <c r="N30" s="1"/>
      <c r="O30" s="1"/>
      <c r="P30" s="1"/>
      <c r="Q30" s="1"/>
      <c r="R30" s="1"/>
      <c r="S30" s="1"/>
      <c r="T30" s="1"/>
    </row>
    <row r="31" spans="1:20" ht="19.5" customHeight="1" x14ac:dyDescent="0.35">
      <c r="A31" s="1"/>
      <c r="B31" s="1"/>
      <c r="C31" s="1"/>
      <c r="D31" s="1"/>
      <c r="E31" s="1"/>
      <c r="F31" s="1"/>
      <c r="G31" s="1"/>
      <c r="H31" s="1"/>
      <c r="I31" s="1"/>
      <c r="J31" s="1"/>
      <c r="K31" s="1"/>
      <c r="L31" s="1"/>
      <c r="M31" s="1"/>
      <c r="N31" s="1"/>
      <c r="O31" s="1"/>
      <c r="P31" s="1"/>
      <c r="Q31" s="1"/>
      <c r="R31" s="1"/>
      <c r="S31" s="1"/>
      <c r="T31" s="1"/>
    </row>
    <row r="32" spans="1:20" ht="19.5" customHeight="1" x14ac:dyDescent="0.35">
      <c r="A32" s="1"/>
      <c r="B32" s="1"/>
      <c r="C32" s="4"/>
      <c r="D32" s="1"/>
      <c r="E32" s="1"/>
      <c r="F32" s="1"/>
      <c r="G32" s="1"/>
      <c r="H32" s="1"/>
      <c r="I32" s="1"/>
      <c r="J32" s="1"/>
      <c r="K32" s="1"/>
      <c r="L32" s="1"/>
      <c r="M32" s="1"/>
      <c r="N32" s="1"/>
      <c r="O32" s="1"/>
      <c r="P32" s="1"/>
      <c r="Q32" s="1"/>
      <c r="R32" s="1"/>
      <c r="S32" s="1"/>
      <c r="T32" s="1"/>
    </row>
    <row r="33" spans="1:20" ht="19.5" customHeight="1" x14ac:dyDescent="0.35">
      <c r="A33" s="1"/>
      <c r="B33" s="1"/>
      <c r="C33" s="4"/>
      <c r="D33" s="1"/>
      <c r="E33" s="1"/>
      <c r="F33" s="1"/>
      <c r="G33" s="1"/>
      <c r="H33" s="1"/>
      <c r="I33" s="1"/>
      <c r="J33" s="1"/>
      <c r="K33" s="1"/>
      <c r="L33" s="1"/>
      <c r="M33" s="1"/>
      <c r="N33" s="1"/>
      <c r="O33" s="1"/>
      <c r="P33" s="1"/>
      <c r="Q33" s="1"/>
      <c r="R33" s="1"/>
      <c r="S33" s="1"/>
      <c r="T33" s="1"/>
    </row>
    <row r="34" spans="1:20" ht="19.5" customHeight="1" x14ac:dyDescent="0.35">
      <c r="A34" s="1"/>
      <c r="B34" s="1"/>
      <c r="C34" s="4"/>
      <c r="D34" s="1"/>
      <c r="E34" s="1"/>
      <c r="F34" s="1"/>
      <c r="G34" s="1"/>
      <c r="H34" s="1"/>
      <c r="I34" s="1"/>
      <c r="J34" s="1"/>
      <c r="K34" s="1"/>
      <c r="L34" s="1"/>
      <c r="M34" s="1"/>
      <c r="N34" s="1"/>
      <c r="O34" s="1"/>
      <c r="P34" s="1"/>
      <c r="Q34" s="1"/>
      <c r="R34" s="1"/>
      <c r="S34" s="1"/>
      <c r="T34" s="1"/>
    </row>
    <row r="35" spans="1:20" ht="19.5" customHeight="1" x14ac:dyDescent="0.35">
      <c r="A35" s="1"/>
      <c r="B35" s="1"/>
      <c r="C35" s="4"/>
      <c r="D35" s="1"/>
      <c r="E35" s="1"/>
      <c r="F35" s="1"/>
      <c r="G35" s="1"/>
      <c r="H35" s="1"/>
      <c r="I35" s="1"/>
      <c r="J35" s="1"/>
      <c r="K35" s="1"/>
      <c r="L35" s="1"/>
      <c r="M35" s="1"/>
      <c r="N35" s="1"/>
      <c r="O35" s="1"/>
      <c r="P35" s="1"/>
      <c r="Q35" s="1"/>
      <c r="R35" s="1"/>
      <c r="S35" s="1"/>
      <c r="T35" s="1"/>
    </row>
    <row r="36" spans="1:20" ht="19.5" customHeight="1" x14ac:dyDescent="0.35">
      <c r="A36" s="1"/>
      <c r="B36" s="1"/>
      <c r="C36" s="4"/>
      <c r="D36" s="1"/>
      <c r="E36" s="1"/>
      <c r="F36" s="1"/>
      <c r="G36" s="1"/>
      <c r="H36" s="1"/>
      <c r="I36" s="1"/>
      <c r="J36" s="1"/>
      <c r="K36" s="1"/>
      <c r="L36" s="1"/>
      <c r="M36" s="1"/>
      <c r="N36" s="1"/>
      <c r="O36" s="1"/>
      <c r="P36" s="1"/>
      <c r="Q36" s="1"/>
      <c r="R36" s="1"/>
      <c r="S36" s="1"/>
      <c r="T36" s="1"/>
    </row>
    <row r="37" spans="1:20" ht="19.5" customHeight="1" x14ac:dyDescent="0.35">
      <c r="A37" s="1"/>
      <c r="B37" s="1"/>
      <c r="C37" s="4"/>
      <c r="D37" s="1"/>
      <c r="E37" s="1"/>
      <c r="F37" s="1"/>
      <c r="G37" s="1"/>
      <c r="H37" s="1"/>
      <c r="I37" s="1"/>
      <c r="J37" s="1"/>
      <c r="K37" s="1"/>
      <c r="L37" s="1"/>
      <c r="M37" s="1"/>
      <c r="N37" s="1"/>
      <c r="O37" s="1"/>
      <c r="P37" s="1"/>
      <c r="Q37" s="1"/>
      <c r="R37" s="1"/>
      <c r="S37" s="1"/>
      <c r="T37" s="1"/>
    </row>
    <row r="38" spans="1:20" ht="19.5" customHeight="1" x14ac:dyDescent="0.35">
      <c r="A38" s="1"/>
      <c r="B38" s="1"/>
      <c r="C38" s="4"/>
      <c r="D38" s="1"/>
      <c r="E38" s="1"/>
      <c r="F38" s="1"/>
      <c r="G38" s="1"/>
      <c r="H38" s="1"/>
      <c r="I38" s="1"/>
      <c r="J38" s="1"/>
      <c r="K38" s="1"/>
      <c r="L38" s="1"/>
      <c r="M38" s="1"/>
      <c r="N38" s="1"/>
      <c r="O38" s="1"/>
      <c r="P38" s="1"/>
      <c r="Q38" s="1"/>
      <c r="R38" s="1"/>
      <c r="S38" s="1"/>
      <c r="T38" s="1"/>
    </row>
    <row r="39" spans="1:20" ht="19.5" customHeight="1" x14ac:dyDescent="0.35">
      <c r="A39" s="1"/>
      <c r="B39" s="1"/>
      <c r="C39" s="1"/>
      <c r="D39" s="1"/>
      <c r="E39" s="1"/>
      <c r="F39" s="1"/>
      <c r="G39" s="1"/>
      <c r="H39" s="1"/>
      <c r="I39" s="1"/>
      <c r="J39" s="1"/>
      <c r="K39" s="1"/>
      <c r="L39" s="1"/>
      <c r="M39" s="1"/>
      <c r="N39" s="1"/>
      <c r="O39" s="1"/>
      <c r="P39" s="1"/>
      <c r="Q39" s="1"/>
      <c r="R39" s="1"/>
      <c r="S39" s="1"/>
      <c r="T39" s="1"/>
    </row>
    <row r="40" spans="1:20" ht="19.5" customHeight="1" x14ac:dyDescent="0.35">
      <c r="A40" s="1"/>
      <c r="B40" s="1"/>
      <c r="C40" s="1"/>
      <c r="D40" s="1"/>
      <c r="E40" s="1"/>
      <c r="F40" s="1"/>
      <c r="G40" s="1"/>
      <c r="H40" s="1"/>
      <c r="I40" s="1"/>
      <c r="J40" s="1"/>
      <c r="K40" s="1"/>
      <c r="L40" s="1"/>
      <c r="M40" s="1"/>
      <c r="N40" s="1"/>
      <c r="O40" s="1"/>
      <c r="P40" s="1"/>
      <c r="Q40" s="1"/>
      <c r="R40" s="1"/>
      <c r="S40" s="1"/>
      <c r="T40" s="1"/>
    </row>
    <row r="41" spans="1:20" ht="16.5" customHeight="1" x14ac:dyDescent="0.35">
      <c r="A41" s="1"/>
      <c r="B41" s="1"/>
      <c r="C41" s="1"/>
      <c r="D41" s="1"/>
      <c r="E41" s="1"/>
      <c r="F41" s="1"/>
      <c r="G41" s="1"/>
      <c r="H41" s="1"/>
      <c r="I41" s="1"/>
      <c r="J41" s="1"/>
      <c r="K41" s="1"/>
      <c r="L41" s="1"/>
      <c r="M41" s="1"/>
      <c r="N41" s="1"/>
      <c r="O41" s="1"/>
      <c r="P41" s="1"/>
      <c r="Q41" s="1"/>
      <c r="R41" s="1"/>
      <c r="S41" s="1"/>
      <c r="T41" s="1"/>
    </row>
    <row r="42" spans="1:20" ht="16.5" customHeight="1" x14ac:dyDescent="0.35">
      <c r="A42" s="1"/>
      <c r="B42" s="1"/>
      <c r="C42" s="1"/>
      <c r="D42" s="1"/>
      <c r="E42" s="1"/>
      <c r="F42" s="1"/>
      <c r="G42" s="1"/>
      <c r="H42" s="1"/>
      <c r="I42" s="1"/>
      <c r="J42" s="1"/>
      <c r="K42" s="1"/>
      <c r="L42" s="1"/>
      <c r="M42" s="1"/>
      <c r="N42" s="1"/>
      <c r="O42" s="1"/>
      <c r="P42" s="1"/>
      <c r="Q42" s="1"/>
      <c r="R42" s="1"/>
      <c r="S42" s="1"/>
      <c r="T42" s="1"/>
    </row>
    <row r="43" spans="1:20" ht="16.5" customHeight="1" x14ac:dyDescent="0.35">
      <c r="A43" s="1"/>
      <c r="B43" s="1"/>
      <c r="C43" s="1"/>
      <c r="D43" s="1"/>
      <c r="E43" s="1"/>
      <c r="F43" s="1"/>
      <c r="G43" s="1"/>
      <c r="H43" s="1"/>
      <c r="I43" s="1"/>
      <c r="J43" s="1"/>
      <c r="K43" s="1"/>
      <c r="L43" s="1"/>
      <c r="M43" s="1"/>
      <c r="N43" s="1"/>
      <c r="O43" s="1"/>
      <c r="P43" s="1"/>
      <c r="Q43" s="1"/>
      <c r="R43" s="1"/>
      <c r="S43" s="1"/>
      <c r="T43" s="1"/>
    </row>
    <row r="44" spans="1:20" ht="16.5" customHeight="1" x14ac:dyDescent="0.35">
      <c r="A44" s="1"/>
      <c r="B44" s="1"/>
      <c r="C44" s="1"/>
      <c r="D44" s="1"/>
      <c r="E44" s="1"/>
      <c r="F44" s="1"/>
      <c r="G44" s="1"/>
      <c r="H44" s="1"/>
      <c r="I44" s="1"/>
      <c r="J44" s="1"/>
      <c r="K44" s="1"/>
      <c r="L44" s="1"/>
      <c r="M44" s="1"/>
      <c r="N44" s="1"/>
      <c r="O44" s="1"/>
      <c r="P44" s="1"/>
      <c r="Q44" s="1"/>
      <c r="R44" s="1"/>
      <c r="S44" s="1"/>
      <c r="T44" s="1"/>
    </row>
    <row r="45" spans="1:20" ht="16.5" customHeight="1" x14ac:dyDescent="0.35">
      <c r="A45" s="1"/>
      <c r="B45" s="1"/>
      <c r="C45" s="1"/>
      <c r="D45" s="1"/>
      <c r="E45" s="1"/>
      <c r="F45" s="1"/>
      <c r="G45" s="1"/>
      <c r="H45" s="1"/>
      <c r="I45" s="1"/>
      <c r="J45" s="1"/>
      <c r="K45" s="1"/>
      <c r="L45" s="1"/>
      <c r="M45" s="1"/>
      <c r="N45" s="1"/>
      <c r="O45" s="1"/>
      <c r="P45" s="1"/>
      <c r="Q45" s="1"/>
      <c r="R45" s="1"/>
      <c r="S45" s="1"/>
      <c r="T45" s="1"/>
    </row>
    <row r="46" spans="1:20" ht="16.5" customHeight="1" x14ac:dyDescent="0.35">
      <c r="A46" s="1"/>
      <c r="B46" s="1"/>
      <c r="C46" s="1"/>
      <c r="D46" s="1"/>
      <c r="E46" s="1"/>
      <c r="F46" s="1"/>
      <c r="G46" s="1"/>
      <c r="H46" s="1"/>
      <c r="I46" s="1"/>
      <c r="J46" s="1"/>
      <c r="K46" s="1"/>
      <c r="L46" s="1"/>
      <c r="M46" s="1"/>
      <c r="N46" s="1"/>
      <c r="O46" s="1"/>
      <c r="P46" s="1"/>
      <c r="Q46" s="1"/>
      <c r="R46" s="1"/>
      <c r="S46" s="1"/>
      <c r="T46" s="1"/>
    </row>
    <row r="47" spans="1:20" ht="16.5" customHeight="1" x14ac:dyDescent="0.35">
      <c r="A47" s="1"/>
      <c r="B47" s="1"/>
      <c r="C47" s="1"/>
      <c r="D47" s="1"/>
      <c r="E47" s="1"/>
      <c r="F47" s="1"/>
      <c r="G47" s="1"/>
      <c r="H47" s="1"/>
      <c r="I47" s="1"/>
      <c r="J47" s="1"/>
      <c r="K47" s="1"/>
      <c r="L47" s="1"/>
      <c r="M47" s="1"/>
      <c r="N47" s="1"/>
      <c r="O47" s="1"/>
      <c r="P47" s="1"/>
      <c r="Q47" s="1"/>
      <c r="R47" s="1"/>
      <c r="S47" s="1"/>
      <c r="T47" s="1"/>
    </row>
    <row r="48" spans="1:20" ht="16.5" customHeight="1" x14ac:dyDescent="0.35">
      <c r="A48" s="1"/>
      <c r="B48" s="1"/>
      <c r="C48" s="1"/>
      <c r="D48" s="1"/>
      <c r="E48" s="1"/>
      <c r="F48" s="1"/>
      <c r="G48" s="1"/>
      <c r="H48" s="1"/>
      <c r="I48" s="1"/>
      <c r="J48" s="1"/>
      <c r="K48" s="1"/>
      <c r="L48" s="1"/>
      <c r="M48" s="1"/>
      <c r="N48" s="1"/>
      <c r="O48" s="1"/>
      <c r="P48" s="1"/>
      <c r="Q48" s="1"/>
      <c r="R48" s="1"/>
      <c r="S48" s="1"/>
      <c r="T48" s="1"/>
    </row>
    <row r="49" spans="1:20" ht="16.5" customHeight="1" x14ac:dyDescent="0.35">
      <c r="A49" s="1"/>
      <c r="B49" s="1"/>
      <c r="C49" s="1"/>
      <c r="D49" s="1"/>
      <c r="E49" s="1"/>
      <c r="F49" s="1"/>
      <c r="G49" s="1"/>
      <c r="H49" s="1"/>
      <c r="I49" s="1"/>
      <c r="J49" s="1"/>
      <c r="K49" s="1"/>
      <c r="L49" s="1"/>
      <c r="M49" s="1"/>
      <c r="N49" s="1"/>
      <c r="O49" s="1"/>
      <c r="P49" s="1"/>
      <c r="Q49" s="1"/>
      <c r="R49" s="1"/>
      <c r="S49" s="1"/>
      <c r="T49" s="1"/>
    </row>
    <row r="50" spans="1:20" ht="16.5" customHeight="1" x14ac:dyDescent="0.35">
      <c r="A50" s="1"/>
      <c r="B50" s="1"/>
      <c r="C50" s="1"/>
      <c r="D50" s="1"/>
      <c r="E50" s="1"/>
      <c r="F50" s="1"/>
      <c r="G50" s="1"/>
      <c r="H50" s="1"/>
      <c r="I50" s="1"/>
      <c r="J50" s="1"/>
      <c r="K50" s="1"/>
      <c r="L50" s="1"/>
      <c r="M50" s="1"/>
      <c r="N50" s="1"/>
      <c r="O50" s="1"/>
      <c r="P50" s="1"/>
      <c r="Q50" s="1"/>
      <c r="R50" s="1"/>
      <c r="S50" s="1"/>
      <c r="T50" s="1"/>
    </row>
  </sheetData>
  <mergeCells count="3">
    <mergeCell ref="A4:M4"/>
    <mergeCell ref="A2:M2"/>
    <mergeCell ref="A1:M1"/>
  </mergeCells>
  <hyperlinks>
    <hyperlink ref="A1" r:id="rId1" xr:uid="{00000000-0004-0000-0000-000000000000}"/>
  </hyperlink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6"/>
  <sheetViews>
    <sheetView showGridLines="0" workbookViewId="0"/>
  </sheetViews>
  <sheetFormatPr defaultRowHeight="14.5" x14ac:dyDescent="0.35"/>
  <cols>
    <col min="1" max="1" width="13" customWidth="1"/>
  </cols>
  <sheetData>
    <row r="1" spans="1:10" ht="26" customHeight="1" x14ac:dyDescent="0.4">
      <c r="A1" s="62" t="s">
        <v>3</v>
      </c>
      <c r="B1" s="59"/>
      <c r="C1" s="59"/>
      <c r="D1" s="59"/>
      <c r="E1" s="59"/>
      <c r="F1" s="59"/>
      <c r="G1" s="59"/>
      <c r="H1" s="59"/>
      <c r="I1" s="59"/>
      <c r="J1" s="59"/>
    </row>
    <row r="2" spans="1:10" ht="18" customHeight="1" x14ac:dyDescent="0.35">
      <c r="A2" s="64" t="s">
        <v>4</v>
      </c>
      <c r="B2" s="59"/>
      <c r="C2" s="59"/>
      <c r="D2" s="59"/>
      <c r="E2" s="59"/>
      <c r="F2" s="59"/>
      <c r="G2" s="59"/>
      <c r="H2" s="59"/>
      <c r="I2" s="59"/>
      <c r="J2" s="59"/>
    </row>
    <row r="4" spans="1:10" ht="40" customHeight="1" x14ac:dyDescent="0.35">
      <c r="A4" s="63" t="s">
        <v>5</v>
      </c>
      <c r="B4" s="59"/>
      <c r="C4" s="59"/>
      <c r="D4" s="59"/>
      <c r="E4" s="59"/>
      <c r="F4" s="59"/>
      <c r="G4" s="59"/>
      <c r="H4" s="59"/>
      <c r="I4" s="59"/>
      <c r="J4" s="59"/>
    </row>
    <row r="6" spans="1:10" ht="40" customHeight="1" x14ac:dyDescent="0.35">
      <c r="A6" s="63" t="s">
        <v>6</v>
      </c>
      <c r="B6" s="59"/>
      <c r="C6" s="59"/>
      <c r="D6" s="59"/>
      <c r="E6" s="59"/>
      <c r="F6" s="59"/>
      <c r="G6" s="59"/>
      <c r="H6" s="59"/>
      <c r="I6" s="59"/>
      <c r="J6" s="59"/>
    </row>
    <row r="8" spans="1:10" ht="40" customHeight="1" x14ac:dyDescent="0.35">
      <c r="A8" s="63" t="s">
        <v>7</v>
      </c>
      <c r="B8" s="59"/>
      <c r="C8" s="59"/>
      <c r="D8" s="59"/>
      <c r="E8" s="59"/>
      <c r="F8" s="59"/>
      <c r="G8" s="59"/>
      <c r="H8" s="59"/>
      <c r="I8" s="59"/>
      <c r="J8" s="59"/>
    </row>
    <row r="10" spans="1:10" ht="40" customHeight="1" x14ac:dyDescent="0.35">
      <c r="A10" s="63" t="s">
        <v>8</v>
      </c>
      <c r="B10" s="59"/>
      <c r="C10" s="59"/>
      <c r="D10" s="59"/>
      <c r="E10" s="59"/>
      <c r="F10" s="59"/>
      <c r="G10" s="59"/>
      <c r="H10" s="59"/>
      <c r="I10" s="59"/>
      <c r="J10" s="59"/>
    </row>
    <row r="12" spans="1:10" ht="40" customHeight="1" x14ac:dyDescent="0.35">
      <c r="A12" s="63" t="s">
        <v>9</v>
      </c>
      <c r="B12" s="59"/>
      <c r="C12" s="59"/>
      <c r="D12" s="59"/>
      <c r="E12" s="59"/>
      <c r="F12" s="59"/>
      <c r="G12" s="59"/>
      <c r="H12" s="59"/>
      <c r="I12" s="59"/>
      <c r="J12" s="59"/>
    </row>
    <row r="14" spans="1:10" ht="40" customHeight="1" x14ac:dyDescent="0.35">
      <c r="A14" s="63" t="s">
        <v>10</v>
      </c>
      <c r="B14" s="59"/>
      <c r="C14" s="59"/>
      <c r="D14" s="59"/>
      <c r="E14" s="59"/>
      <c r="F14" s="59"/>
      <c r="G14" s="59"/>
      <c r="H14" s="59"/>
      <c r="I14" s="59"/>
      <c r="J14" s="59"/>
    </row>
    <row r="16" spans="1:10" ht="409.5" x14ac:dyDescent="0.35">
      <c r="A16" s="57" t="s">
        <v>11</v>
      </c>
    </row>
  </sheetData>
  <mergeCells count="8">
    <mergeCell ref="A1:J1"/>
    <mergeCell ref="A14:J14"/>
    <mergeCell ref="A8:J8"/>
    <mergeCell ref="A6:J6"/>
    <mergeCell ref="A12:J12"/>
    <mergeCell ref="A4:J4"/>
    <mergeCell ref="A2:J2"/>
    <mergeCell ref="A10:J10"/>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105"/>
  <sheetViews>
    <sheetView showGridLines="0" workbookViewId="0">
      <pane ySplit="1" topLeftCell="A2" activePane="bottomLeft" state="frozen"/>
      <selection pane="bottomLeft"/>
    </sheetView>
  </sheetViews>
  <sheetFormatPr defaultRowHeight="14.5" x14ac:dyDescent="0.35"/>
  <cols>
    <col min="1" max="1" width="9.08984375" customWidth="1"/>
    <col min="2" max="2" width="1.7265625" customWidth="1"/>
    <col min="3" max="3" width="30.08984375" customWidth="1"/>
    <col min="4" max="4" width="10.7265625" customWidth="1"/>
    <col min="5" max="5" width="15.7265625" customWidth="1"/>
    <col min="6" max="6" width="9.54296875" customWidth="1"/>
    <col min="7" max="7" width="2.36328125" customWidth="1"/>
    <col min="8" max="8" width="26" customWidth="1"/>
    <col min="9" max="9" width="10.81640625" customWidth="1"/>
    <col min="13" max="13" width="11.7265625" customWidth="1"/>
    <col min="14" max="14" width="2.26953125" customWidth="1"/>
    <col min="15" max="15" width="37" customWidth="1"/>
    <col min="16" max="16" width="10.26953125" customWidth="1"/>
    <col min="17" max="18" width="9.08984375" customWidth="1"/>
  </cols>
  <sheetData>
    <row r="1" spans="1:23" ht="49.5" customHeight="1" x14ac:dyDescent="0.35">
      <c r="A1" s="5"/>
      <c r="B1" s="6"/>
      <c r="C1" s="6"/>
      <c r="D1" s="6"/>
      <c r="E1" s="6"/>
      <c r="F1" s="6"/>
      <c r="G1" s="6"/>
      <c r="H1" s="6"/>
      <c r="I1" s="6"/>
      <c r="J1" s="6"/>
      <c r="K1" s="6"/>
      <c r="L1" s="6"/>
      <c r="M1" s="6"/>
      <c r="N1" s="6"/>
      <c r="O1" s="6"/>
      <c r="P1" s="6"/>
      <c r="Q1" s="5"/>
      <c r="R1" s="5"/>
      <c r="S1" s="5"/>
      <c r="T1" s="5"/>
      <c r="U1" s="5"/>
      <c r="V1" s="5"/>
      <c r="W1" s="7"/>
    </row>
    <row r="2" spans="1:23" ht="15" customHeight="1" x14ac:dyDescent="0.35">
      <c r="A2" s="8"/>
      <c r="B2" s="8"/>
      <c r="C2" s="8"/>
      <c r="D2" s="9"/>
      <c r="E2" s="9"/>
      <c r="F2" s="10"/>
      <c r="G2" s="11"/>
      <c r="H2" s="11"/>
      <c r="I2" s="11"/>
      <c r="J2" s="11"/>
      <c r="K2" s="11"/>
      <c r="L2" s="11"/>
      <c r="M2" s="11"/>
      <c r="N2" s="11"/>
      <c r="O2" s="11"/>
      <c r="P2" s="8"/>
      <c r="Q2" s="12"/>
      <c r="R2" s="5"/>
      <c r="S2" s="5"/>
      <c r="T2" s="5"/>
      <c r="U2" s="5"/>
      <c r="V2" s="5"/>
      <c r="W2" s="5"/>
    </row>
    <row r="3" spans="1:23" ht="15" customHeight="1" x14ac:dyDescent="0.35">
      <c r="A3" s="8" t="s">
        <v>12</v>
      </c>
      <c r="B3" s="13" t="s">
        <v>13</v>
      </c>
      <c r="C3" s="14"/>
      <c r="D3" s="15"/>
      <c r="E3" s="16"/>
      <c r="F3" s="17"/>
      <c r="G3" s="17"/>
      <c r="H3" s="17"/>
      <c r="I3" s="17"/>
      <c r="J3" s="17"/>
      <c r="K3" s="17"/>
      <c r="L3" s="17"/>
      <c r="M3" s="17"/>
      <c r="N3" s="17"/>
      <c r="O3" s="17"/>
      <c r="P3" s="17"/>
      <c r="Q3" s="5"/>
      <c r="R3" s="5"/>
      <c r="S3" s="5"/>
      <c r="T3" s="5"/>
      <c r="U3" s="5"/>
      <c r="V3" s="5"/>
      <c r="W3" s="5"/>
    </row>
    <row r="4" spans="1:23" ht="15" customHeight="1" x14ac:dyDescent="0.35">
      <c r="A4" s="18"/>
      <c r="B4" s="5"/>
      <c r="C4" s="5"/>
      <c r="D4" s="5"/>
      <c r="E4" s="5"/>
      <c r="F4" s="5"/>
      <c r="G4" s="5"/>
      <c r="H4" s="5"/>
      <c r="I4" s="5"/>
      <c r="J4" s="5"/>
      <c r="K4" s="5"/>
      <c r="L4" s="5"/>
      <c r="M4" s="5"/>
      <c r="N4" s="5"/>
      <c r="O4" s="5"/>
      <c r="P4" s="5"/>
      <c r="Q4" s="5"/>
      <c r="R4" s="5"/>
      <c r="S4" s="5"/>
      <c r="T4" s="5"/>
      <c r="U4" s="5"/>
      <c r="V4" s="5"/>
      <c r="W4" s="5"/>
    </row>
    <row r="5" spans="1:23" ht="15" customHeight="1" x14ac:dyDescent="0.35">
      <c r="A5" s="5"/>
      <c r="B5" s="19" t="s">
        <v>14</v>
      </c>
      <c r="C5" s="19"/>
      <c r="D5" s="19"/>
      <c r="E5" s="19"/>
      <c r="F5" s="19"/>
      <c r="G5" s="19"/>
      <c r="H5" s="19"/>
      <c r="I5" s="19"/>
      <c r="J5" s="19"/>
      <c r="K5" s="19"/>
      <c r="L5" s="19"/>
      <c r="M5" s="19"/>
      <c r="N5" s="19"/>
      <c r="O5" s="19"/>
      <c r="P5" s="19"/>
      <c r="Q5" s="19"/>
      <c r="R5" s="19"/>
      <c r="S5" s="19"/>
      <c r="T5" s="19"/>
      <c r="U5" s="19"/>
      <c r="V5" s="19"/>
      <c r="W5" s="5"/>
    </row>
    <row r="6" spans="1:23" ht="15" customHeight="1" x14ac:dyDescent="0.35">
      <c r="A6" s="5"/>
      <c r="B6" s="19" t="s">
        <v>15</v>
      </c>
      <c r="C6" s="19"/>
      <c r="D6" s="19"/>
      <c r="E6" s="19"/>
      <c r="F6" s="19"/>
      <c r="G6" s="19"/>
      <c r="H6" s="19"/>
      <c r="I6" s="19"/>
      <c r="J6" s="19"/>
      <c r="K6" s="19"/>
      <c r="L6" s="19"/>
      <c r="M6" s="19"/>
      <c r="N6" s="19"/>
      <c r="O6" s="19"/>
      <c r="P6" s="19"/>
      <c r="Q6" s="19"/>
      <c r="R6" s="19"/>
      <c r="S6" s="19"/>
      <c r="T6" s="19"/>
      <c r="U6" s="19"/>
      <c r="V6" s="19"/>
      <c r="W6" s="5"/>
    </row>
    <row r="7" spans="1:23" ht="15" customHeight="1" x14ac:dyDescent="0.35">
      <c r="A7" s="5"/>
      <c r="B7" s="19" t="s">
        <v>16</v>
      </c>
      <c r="C7" s="19"/>
      <c r="D7" s="19"/>
      <c r="E7" s="19"/>
      <c r="F7" s="19"/>
      <c r="G7" s="19"/>
      <c r="H7" s="19"/>
      <c r="I7" s="19"/>
      <c r="J7" s="19"/>
      <c r="K7" s="19"/>
      <c r="L7" s="19"/>
      <c r="M7" s="19"/>
      <c r="N7" s="19"/>
      <c r="O7" s="19"/>
      <c r="P7" s="19"/>
      <c r="Q7" s="19"/>
      <c r="R7" s="19"/>
      <c r="S7" s="19"/>
      <c r="T7" s="19"/>
      <c r="U7" s="19"/>
      <c r="V7" s="19"/>
      <c r="W7" s="5"/>
    </row>
    <row r="8" spans="1:23" ht="15" customHeight="1" x14ac:dyDescent="0.35">
      <c r="A8" s="5"/>
      <c r="B8" s="19" t="s">
        <v>17</v>
      </c>
      <c r="C8" s="19"/>
      <c r="D8" s="19"/>
      <c r="E8" s="19"/>
      <c r="F8" s="19"/>
      <c r="G8" s="19"/>
      <c r="H8" s="19"/>
      <c r="I8" s="19"/>
      <c r="J8" s="19"/>
      <c r="K8" s="19"/>
      <c r="L8" s="19"/>
      <c r="M8" s="19"/>
      <c r="N8" s="19"/>
      <c r="O8" s="19"/>
      <c r="P8" s="19"/>
      <c r="Q8" s="19"/>
      <c r="R8" s="19"/>
      <c r="S8" s="19"/>
      <c r="T8" s="19"/>
      <c r="U8" s="19"/>
      <c r="V8" s="19"/>
      <c r="W8" s="5"/>
    </row>
    <row r="9" spans="1:23" ht="15" customHeight="1" x14ac:dyDescent="0.35">
      <c r="A9" s="8"/>
      <c r="B9" s="8"/>
      <c r="C9" s="8"/>
      <c r="D9" s="9"/>
      <c r="E9" s="9"/>
      <c r="F9" s="10"/>
      <c r="G9" s="11"/>
      <c r="H9" s="11"/>
      <c r="I9" s="11"/>
      <c r="J9" s="11"/>
      <c r="K9" s="11"/>
      <c r="L9" s="11"/>
      <c r="M9" s="11"/>
      <c r="N9" s="11"/>
      <c r="O9" s="11"/>
      <c r="P9" s="8"/>
      <c r="Q9" s="12"/>
      <c r="R9" s="5"/>
      <c r="S9" s="5"/>
      <c r="T9" s="5"/>
      <c r="U9" s="5"/>
      <c r="V9" s="5"/>
      <c r="W9" s="5"/>
    </row>
    <row r="10" spans="1:23" ht="15" customHeight="1" x14ac:dyDescent="0.35">
      <c r="A10" s="8" t="s">
        <v>12</v>
      </c>
      <c r="B10" s="13" t="s">
        <v>18</v>
      </c>
      <c r="C10" s="14"/>
      <c r="D10" s="15"/>
      <c r="E10" s="16"/>
      <c r="F10" s="20"/>
      <c r="G10" s="13" t="s">
        <v>19</v>
      </c>
      <c r="H10" s="17"/>
      <c r="I10" s="17"/>
      <c r="J10" s="17"/>
      <c r="K10" s="17"/>
      <c r="L10" s="17"/>
      <c r="M10" s="20"/>
      <c r="N10" s="13" t="s">
        <v>20</v>
      </c>
      <c r="O10" s="17"/>
      <c r="P10" s="17"/>
      <c r="Q10" s="5"/>
      <c r="R10" s="5"/>
      <c r="S10" s="5"/>
      <c r="T10" s="5"/>
      <c r="U10" s="5"/>
      <c r="V10" s="5"/>
      <c r="W10" s="5"/>
    </row>
    <row r="11" spans="1:23" ht="15" customHeight="1" x14ac:dyDescent="0.35">
      <c r="A11" s="18"/>
      <c r="B11" s="5"/>
      <c r="C11" s="5"/>
      <c r="D11" s="5"/>
      <c r="E11" s="5"/>
      <c r="F11" s="5"/>
      <c r="G11" s="5"/>
      <c r="H11" s="5"/>
      <c r="I11" s="5"/>
      <c r="J11" s="5"/>
      <c r="K11" s="5"/>
      <c r="L11" s="5"/>
      <c r="M11" s="5"/>
      <c r="N11" s="5"/>
      <c r="O11" s="5"/>
      <c r="P11" s="5"/>
      <c r="Q11" s="5"/>
      <c r="R11" s="5"/>
      <c r="S11" s="5"/>
      <c r="T11" s="5"/>
      <c r="U11" s="5"/>
      <c r="V11" s="5"/>
      <c r="W11" s="5"/>
    </row>
    <row r="12" spans="1:23" ht="15" customHeight="1" x14ac:dyDescent="0.35">
      <c r="A12" s="18"/>
      <c r="B12" s="21"/>
      <c r="C12" s="5"/>
      <c r="D12" s="5"/>
      <c r="E12" s="22"/>
      <c r="F12" s="5"/>
      <c r="G12" s="21" t="s">
        <v>21</v>
      </c>
      <c r="H12" s="5"/>
      <c r="I12" s="5"/>
      <c r="J12" s="22" t="s">
        <v>22</v>
      </c>
      <c r="K12" s="22" t="s">
        <v>23</v>
      </c>
      <c r="L12" s="5"/>
      <c r="M12" s="5"/>
      <c r="N12" s="5"/>
      <c r="O12" s="5"/>
      <c r="P12" s="22" t="s">
        <v>23</v>
      </c>
      <c r="Q12" s="5"/>
      <c r="R12" s="5"/>
      <c r="S12" s="5"/>
      <c r="T12" s="5"/>
      <c r="U12" s="5"/>
      <c r="V12" s="5"/>
      <c r="W12" s="5"/>
    </row>
    <row r="13" spans="1:23" ht="15" customHeight="1" x14ac:dyDescent="0.35">
      <c r="A13" s="18"/>
      <c r="B13" s="21"/>
      <c r="C13" s="5"/>
      <c r="D13" s="5"/>
      <c r="E13" s="22" t="s">
        <v>23</v>
      </c>
      <c r="F13" s="22"/>
      <c r="G13" s="5"/>
      <c r="H13" s="5"/>
      <c r="I13" s="5"/>
      <c r="J13" s="5"/>
      <c r="K13" s="5"/>
      <c r="L13" s="5"/>
      <c r="M13" s="5"/>
      <c r="N13" s="5"/>
      <c r="O13" s="5"/>
      <c r="P13" s="5"/>
      <c r="Q13" s="5"/>
      <c r="R13" s="5"/>
      <c r="S13" s="5"/>
      <c r="T13" s="5"/>
      <c r="U13" s="5"/>
      <c r="V13" s="5"/>
      <c r="W13" s="5"/>
    </row>
    <row r="14" spans="1:23" ht="15" customHeight="1" x14ac:dyDescent="0.35">
      <c r="A14" s="18"/>
      <c r="B14" s="5"/>
      <c r="C14" s="5"/>
      <c r="D14" s="5"/>
      <c r="E14" s="5"/>
      <c r="F14" s="5"/>
      <c r="G14" s="23" t="s">
        <v>24</v>
      </c>
      <c r="H14" s="5"/>
      <c r="I14" s="5"/>
      <c r="J14" s="5"/>
      <c r="K14" s="5"/>
      <c r="L14" s="5"/>
      <c r="M14" s="5"/>
      <c r="N14" s="23" t="s">
        <v>25</v>
      </c>
      <c r="O14" s="5"/>
      <c r="P14" s="5"/>
      <c r="Q14" s="5"/>
      <c r="R14" s="5"/>
      <c r="S14" s="5"/>
      <c r="T14" s="5"/>
      <c r="U14" s="5"/>
      <c r="V14" s="5"/>
      <c r="W14" s="5"/>
    </row>
    <row r="15" spans="1:23" ht="15" customHeight="1" x14ac:dyDescent="0.35">
      <c r="A15" s="18"/>
      <c r="B15" s="23" t="s">
        <v>26</v>
      </c>
      <c r="C15" s="5"/>
      <c r="D15" s="5"/>
      <c r="E15" s="24">
        <v>78579</v>
      </c>
      <c r="F15" s="5"/>
      <c r="G15" s="25" t="s">
        <v>27</v>
      </c>
      <c r="H15" s="5"/>
      <c r="I15" s="5"/>
      <c r="J15" s="26">
        <v>2946</v>
      </c>
      <c r="K15" s="26">
        <v>2522</v>
      </c>
      <c r="L15" s="27">
        <f>+K15-J15</f>
        <v>-424</v>
      </c>
      <c r="M15" s="5"/>
      <c r="N15" s="25" t="s">
        <v>28</v>
      </c>
      <c r="O15" s="5"/>
      <c r="P15" s="27">
        <f>+E31</f>
        <v>2584</v>
      </c>
      <c r="Q15" s="5"/>
      <c r="R15" s="5"/>
      <c r="S15" s="5"/>
      <c r="T15" s="5"/>
      <c r="U15" s="5"/>
      <c r="V15" s="5"/>
      <c r="W15" s="5"/>
    </row>
    <row r="16" spans="1:23" ht="15" customHeight="1" x14ac:dyDescent="0.35">
      <c r="A16" s="18"/>
      <c r="B16" s="19" t="s">
        <v>29</v>
      </c>
      <c r="C16" s="5"/>
      <c r="D16" s="5"/>
      <c r="E16" s="28">
        <v>-48719</v>
      </c>
      <c r="F16" s="5"/>
      <c r="G16" s="29" t="s">
        <v>30</v>
      </c>
      <c r="H16" s="5"/>
      <c r="I16" s="30"/>
      <c r="J16" s="26">
        <v>10440</v>
      </c>
      <c r="K16" s="26">
        <v>10980</v>
      </c>
      <c r="L16" s="27">
        <f>+K16-J16</f>
        <v>540</v>
      </c>
      <c r="M16" s="5"/>
      <c r="N16" s="29" t="s">
        <v>31</v>
      </c>
      <c r="O16" s="5"/>
      <c r="P16" s="27">
        <f>-E24</f>
        <v>3199</v>
      </c>
      <c r="Q16" s="5"/>
      <c r="R16" s="5"/>
      <c r="S16" s="5"/>
      <c r="T16" s="5"/>
      <c r="U16" s="5"/>
      <c r="V16" s="5"/>
      <c r="W16" s="5"/>
    </row>
    <row r="17" spans="1:23" ht="15" customHeight="1" x14ac:dyDescent="0.35">
      <c r="A17" s="18"/>
      <c r="B17" s="23" t="s">
        <v>32</v>
      </c>
      <c r="C17" s="5"/>
      <c r="D17" s="5"/>
      <c r="E17" s="31">
        <f>SUM(E15:E16)</f>
        <v>29860</v>
      </c>
      <c r="F17" s="5"/>
      <c r="G17" s="29" t="s">
        <v>33</v>
      </c>
      <c r="H17" s="5"/>
      <c r="I17" s="30"/>
      <c r="J17" s="28">
        <v>5189</v>
      </c>
      <c r="K17" s="28">
        <v>5382</v>
      </c>
      <c r="L17" s="27">
        <f>+K17-J17</f>
        <v>193</v>
      </c>
      <c r="M17" s="5"/>
      <c r="N17" s="25" t="s">
        <v>34</v>
      </c>
      <c r="O17" s="5"/>
      <c r="P17" s="32">
        <f>+L34</f>
        <v>-43</v>
      </c>
      <c r="Q17" s="5"/>
      <c r="R17" s="5"/>
      <c r="S17" s="5"/>
      <c r="T17" s="5"/>
      <c r="U17" s="5"/>
      <c r="V17" s="5"/>
      <c r="W17" s="5"/>
    </row>
    <row r="18" spans="1:23" ht="15" customHeight="1" x14ac:dyDescent="0.35">
      <c r="G18" s="29" t="s">
        <v>35</v>
      </c>
      <c r="J18" s="28">
        <v>800</v>
      </c>
      <c r="K18" s="28">
        <v>650</v>
      </c>
      <c r="L18" s="27">
        <f>+K18-J18</f>
        <v>-150</v>
      </c>
    </row>
    <row r="19" spans="1:23" ht="15" customHeight="1" x14ac:dyDescent="0.35">
      <c r="A19" s="18"/>
      <c r="B19" s="5"/>
      <c r="C19" s="5"/>
      <c r="D19" s="5"/>
      <c r="E19" s="5"/>
      <c r="F19" s="5"/>
      <c r="G19" s="19" t="s">
        <v>36</v>
      </c>
      <c r="H19" s="5"/>
      <c r="I19" s="5"/>
      <c r="J19" s="31">
        <f>SUM(J15:J18)</f>
        <v>19375</v>
      </c>
      <c r="K19" s="31">
        <f>SUM(K15:K18)</f>
        <v>19534</v>
      </c>
      <c r="L19" s="5"/>
      <c r="M19" s="5"/>
      <c r="N19" s="29" t="s">
        <v>37</v>
      </c>
      <c r="O19" s="5"/>
      <c r="P19" s="27">
        <f>-L16</f>
        <v>-540</v>
      </c>
      <c r="Q19" s="5"/>
      <c r="R19" s="5"/>
      <c r="S19" s="5"/>
      <c r="T19" s="5"/>
      <c r="U19" s="5"/>
      <c r="V19" s="5"/>
      <c r="W19" s="5"/>
    </row>
    <row r="20" spans="1:23" ht="15" customHeight="1" x14ac:dyDescent="0.35">
      <c r="A20" s="18"/>
      <c r="B20" s="19" t="s">
        <v>38</v>
      </c>
      <c r="C20" s="5"/>
      <c r="D20" s="5"/>
      <c r="E20" s="28">
        <v>-21632</v>
      </c>
      <c r="F20" s="5"/>
      <c r="G20" s="5"/>
      <c r="H20" s="5"/>
      <c r="I20" s="5"/>
      <c r="J20" s="5"/>
      <c r="K20" s="5"/>
      <c r="L20" s="5"/>
      <c r="M20" s="5"/>
      <c r="N20" s="29" t="s">
        <v>39</v>
      </c>
      <c r="O20" s="5"/>
      <c r="P20" s="27">
        <f>-L17</f>
        <v>-193</v>
      </c>
      <c r="Q20" s="5"/>
      <c r="R20" s="5"/>
      <c r="S20" s="5"/>
      <c r="T20" s="5"/>
      <c r="U20" s="5"/>
      <c r="V20" s="5"/>
      <c r="W20" s="5"/>
    </row>
    <row r="21" spans="1:23" ht="15" customHeight="1" x14ac:dyDescent="0.35">
      <c r="N21" s="29" t="s">
        <v>40</v>
      </c>
      <c r="P21" s="27">
        <f>-L18</f>
        <v>150</v>
      </c>
    </row>
    <row r="22" spans="1:23" ht="15" customHeight="1" x14ac:dyDescent="0.35">
      <c r="A22" s="18"/>
      <c r="B22" s="23" t="s">
        <v>41</v>
      </c>
      <c r="C22" s="5"/>
      <c r="D22" s="5"/>
      <c r="E22" s="31">
        <f>+E17+E20</f>
        <v>8228</v>
      </c>
      <c r="F22" s="5"/>
      <c r="G22" s="23" t="s">
        <v>42</v>
      </c>
      <c r="H22" s="5"/>
      <c r="I22" s="5"/>
      <c r="J22" s="5"/>
      <c r="K22" s="5"/>
      <c r="L22" s="5"/>
      <c r="M22" s="5"/>
      <c r="N22" s="29" t="s">
        <v>43</v>
      </c>
      <c r="O22" s="5"/>
      <c r="P22" s="33">
        <f>+L32</f>
        <v>387</v>
      </c>
      <c r="Q22" s="5"/>
      <c r="R22" s="5"/>
      <c r="S22" s="5"/>
      <c r="T22" s="5"/>
      <c r="U22" s="5"/>
      <c r="V22" s="5"/>
      <c r="W22" s="5"/>
    </row>
    <row r="23" spans="1:23" ht="15" customHeight="1" x14ac:dyDescent="0.35">
      <c r="A23" s="18"/>
      <c r="B23" s="23"/>
      <c r="C23" s="5"/>
      <c r="D23" s="5"/>
      <c r="E23" s="5"/>
      <c r="F23" s="5"/>
      <c r="G23" s="25" t="s">
        <v>44</v>
      </c>
      <c r="H23" s="5"/>
      <c r="I23" s="5"/>
      <c r="J23" s="28">
        <v>25972</v>
      </c>
      <c r="K23" s="28">
        <v>26193</v>
      </c>
      <c r="L23" s="27">
        <f>+K23-J23</f>
        <v>221</v>
      </c>
      <c r="M23" s="5"/>
      <c r="N23" s="19" t="s">
        <v>45</v>
      </c>
      <c r="O23" s="5"/>
      <c r="P23" s="34">
        <f>SUM(P15:P22)</f>
        <v>5544</v>
      </c>
      <c r="Q23" s="5"/>
      <c r="R23" s="5"/>
      <c r="S23" s="5"/>
      <c r="T23" s="5"/>
      <c r="U23" s="5"/>
      <c r="V23" s="5"/>
      <c r="W23" s="5"/>
    </row>
    <row r="24" spans="1:23" ht="15" customHeight="1" x14ac:dyDescent="0.35">
      <c r="A24" s="18"/>
      <c r="B24" s="19" t="s">
        <v>31</v>
      </c>
      <c r="C24" s="5"/>
      <c r="D24" s="5"/>
      <c r="E24" s="28">
        <v>-3199</v>
      </c>
      <c r="F24" s="5"/>
      <c r="G24" s="19" t="s">
        <v>46</v>
      </c>
      <c r="H24" s="5"/>
      <c r="I24" s="5"/>
      <c r="J24" s="31">
        <f>SUM(J23)</f>
        <v>25972</v>
      </c>
      <c r="K24" s="31">
        <f>SUM(K23)</f>
        <v>26193</v>
      </c>
      <c r="L24" s="5"/>
      <c r="M24" s="5"/>
      <c r="N24" s="5"/>
      <c r="O24" s="5"/>
      <c r="P24" s="5"/>
      <c r="Q24" s="5"/>
      <c r="R24" s="5"/>
      <c r="S24" s="5"/>
      <c r="T24" s="5"/>
      <c r="U24" s="5"/>
      <c r="V24" s="5"/>
      <c r="W24" s="5"/>
    </row>
    <row r="25" spans="1:23" ht="15" customHeight="1" x14ac:dyDescent="0.35">
      <c r="A25" s="18"/>
      <c r="B25" s="23" t="s">
        <v>47</v>
      </c>
      <c r="C25" s="23"/>
      <c r="D25" s="5"/>
      <c r="E25" s="31">
        <f>+E22+E24</f>
        <v>5029</v>
      </c>
      <c r="F25" s="5"/>
      <c r="G25" s="5"/>
      <c r="H25" s="5"/>
      <c r="I25" s="5"/>
      <c r="J25" s="5"/>
      <c r="K25" s="5"/>
      <c r="L25" s="5"/>
      <c r="M25" s="5"/>
      <c r="N25" s="23" t="s">
        <v>48</v>
      </c>
      <c r="O25" s="5"/>
      <c r="P25" s="5"/>
      <c r="Q25" s="5"/>
      <c r="R25" s="5"/>
      <c r="S25" s="5"/>
      <c r="T25" s="5"/>
      <c r="U25" s="5"/>
      <c r="V25" s="5"/>
      <c r="W25" s="5"/>
    </row>
    <row r="26" spans="1:23" ht="15" customHeight="1" x14ac:dyDescent="0.35">
      <c r="A26" s="18"/>
      <c r="B26" s="5"/>
      <c r="C26" s="5"/>
      <c r="D26" s="5"/>
      <c r="E26" s="5"/>
      <c r="F26" s="5"/>
      <c r="G26" s="23" t="s">
        <v>49</v>
      </c>
      <c r="H26" s="5"/>
      <c r="I26" s="5"/>
      <c r="J26" s="35">
        <f>+J19+J24</f>
        <v>45347</v>
      </c>
      <c r="K26" s="35">
        <f>+K19+K24</f>
        <v>45727</v>
      </c>
      <c r="L26" s="5"/>
      <c r="M26" s="5"/>
      <c r="N26" s="25" t="s">
        <v>44</v>
      </c>
      <c r="O26" s="5"/>
      <c r="P26" s="36">
        <f>-P43</f>
        <v>-3420</v>
      </c>
      <c r="Q26" s="5"/>
      <c r="R26" s="5"/>
      <c r="S26" s="5"/>
      <c r="T26" s="5"/>
      <c r="U26" s="5"/>
      <c r="V26" s="5"/>
      <c r="W26" s="5"/>
    </row>
    <row r="27" spans="1:23" ht="15" customHeight="1" x14ac:dyDescent="0.35">
      <c r="A27" s="5"/>
      <c r="B27" s="19" t="s">
        <v>50</v>
      </c>
      <c r="C27" s="5"/>
      <c r="D27" s="5"/>
      <c r="E27" s="28">
        <v>-1278</v>
      </c>
      <c r="F27" s="5"/>
      <c r="G27" s="5"/>
      <c r="H27" s="5"/>
      <c r="I27" s="5"/>
      <c r="J27" s="5"/>
      <c r="K27" s="5"/>
      <c r="L27" s="5"/>
      <c r="M27" s="5"/>
      <c r="N27" s="19" t="s">
        <v>51</v>
      </c>
      <c r="O27" s="5"/>
      <c r="P27" s="37">
        <f>SUM(P26)</f>
        <v>-3420</v>
      </c>
      <c r="Q27" s="5"/>
      <c r="R27" s="5"/>
      <c r="S27" s="5"/>
      <c r="T27" s="5"/>
      <c r="U27" s="5"/>
      <c r="V27" s="5"/>
      <c r="W27" s="5"/>
    </row>
    <row r="28" spans="1:23" ht="15" customHeight="1" x14ac:dyDescent="0.35">
      <c r="A28" s="5"/>
      <c r="B28" s="23" t="s">
        <v>52</v>
      </c>
      <c r="C28" s="23"/>
      <c r="D28" s="5"/>
      <c r="E28" s="31">
        <f>+E25+E27</f>
        <v>3751</v>
      </c>
      <c r="F28" s="5"/>
      <c r="G28" s="5"/>
      <c r="H28" s="5"/>
      <c r="I28" s="5"/>
      <c r="J28" s="5"/>
      <c r="K28" s="5"/>
      <c r="L28" s="5"/>
      <c r="M28" s="5"/>
      <c r="N28" s="5"/>
      <c r="O28" s="5"/>
      <c r="P28" s="5"/>
      <c r="Q28" s="5"/>
      <c r="R28" s="5"/>
      <c r="S28" s="5"/>
      <c r="T28" s="5"/>
      <c r="U28" s="5"/>
      <c r="V28" s="5"/>
      <c r="W28" s="5"/>
    </row>
    <row r="29" spans="1:23" ht="15" customHeight="1" x14ac:dyDescent="0.35">
      <c r="A29" s="5"/>
      <c r="B29" s="5"/>
      <c r="C29" s="5"/>
      <c r="D29" s="5"/>
      <c r="E29" s="5"/>
      <c r="F29" s="5"/>
      <c r="G29" s="21" t="s">
        <v>53</v>
      </c>
      <c r="H29" s="5"/>
      <c r="I29" s="5"/>
      <c r="J29" s="5"/>
      <c r="K29" s="5"/>
      <c r="L29" s="5"/>
      <c r="M29" s="5"/>
      <c r="N29" s="23" t="s">
        <v>54</v>
      </c>
      <c r="O29" s="5"/>
      <c r="P29" s="5"/>
      <c r="Q29" s="5"/>
      <c r="R29" s="5"/>
      <c r="S29" s="5"/>
      <c r="T29" s="5"/>
      <c r="U29" s="5"/>
      <c r="V29" s="5"/>
      <c r="W29" s="5"/>
    </row>
    <row r="30" spans="1:23" ht="15" customHeight="1" x14ac:dyDescent="0.35">
      <c r="A30" s="5"/>
      <c r="B30" s="19" t="s">
        <v>55</v>
      </c>
      <c r="C30" s="5"/>
      <c r="D30" s="5"/>
      <c r="E30" s="28">
        <v>-1167</v>
      </c>
      <c r="F30" s="5"/>
      <c r="G30" s="5"/>
      <c r="H30" s="5"/>
      <c r="I30" s="5"/>
      <c r="J30" s="5"/>
      <c r="K30" s="5"/>
      <c r="L30" s="5"/>
      <c r="M30" s="5"/>
      <c r="N30" s="25" t="s">
        <v>56</v>
      </c>
      <c r="O30" s="5"/>
      <c r="P30" s="32">
        <f>+L33</f>
        <v>-339</v>
      </c>
      <c r="Q30" s="5"/>
      <c r="R30" s="5"/>
      <c r="S30" s="5"/>
      <c r="T30" s="5"/>
      <c r="U30" s="5"/>
      <c r="V30" s="5"/>
      <c r="W30" s="5"/>
    </row>
    <row r="31" spans="1:23" ht="15" customHeight="1" x14ac:dyDescent="0.35">
      <c r="A31" s="5"/>
      <c r="B31" s="23" t="s">
        <v>57</v>
      </c>
      <c r="C31" s="23"/>
      <c r="D31" s="5"/>
      <c r="E31" s="38">
        <f>+E28+E30</f>
        <v>2584</v>
      </c>
      <c r="F31" s="5"/>
      <c r="G31" s="23" t="s">
        <v>58</v>
      </c>
      <c r="H31" s="5"/>
      <c r="I31" s="5"/>
      <c r="J31" s="5"/>
      <c r="K31" s="5"/>
      <c r="L31" s="5"/>
      <c r="M31" s="5"/>
      <c r="N31" s="25" t="s">
        <v>59</v>
      </c>
      <c r="O31" s="5"/>
      <c r="P31" s="32">
        <f>+L38</f>
        <v>-812</v>
      </c>
      <c r="Q31" s="5"/>
      <c r="R31" s="5"/>
      <c r="S31" s="5"/>
      <c r="T31" s="5"/>
      <c r="U31" s="5"/>
      <c r="V31" s="5"/>
      <c r="W31" s="5"/>
    </row>
    <row r="32" spans="1:23" ht="15" customHeight="1" x14ac:dyDescent="0.35">
      <c r="A32" s="5"/>
      <c r="B32" s="5"/>
      <c r="C32" s="5"/>
      <c r="D32" s="5"/>
      <c r="E32" s="5"/>
      <c r="F32" s="5"/>
      <c r="G32" s="25" t="s">
        <v>60</v>
      </c>
      <c r="H32" s="5"/>
      <c r="I32" s="5"/>
      <c r="J32" s="26">
        <v>9086</v>
      </c>
      <c r="K32" s="26">
        <v>9473</v>
      </c>
      <c r="L32" s="27">
        <f>+K32-J32</f>
        <v>387</v>
      </c>
      <c r="M32" s="5"/>
      <c r="N32" s="25" t="s">
        <v>61</v>
      </c>
      <c r="O32" s="5"/>
      <c r="P32" s="32">
        <f>+L42</f>
        <v>0</v>
      </c>
      <c r="Q32" s="5"/>
      <c r="R32" s="5"/>
      <c r="S32" s="5"/>
      <c r="T32" s="5"/>
      <c r="U32" s="5"/>
      <c r="V32" s="5"/>
      <c r="W32" s="5"/>
    </row>
    <row r="33" spans="1:23" ht="15" customHeight="1" x14ac:dyDescent="0.35">
      <c r="A33" s="18"/>
      <c r="B33" s="19" t="s">
        <v>62</v>
      </c>
      <c r="C33" s="5"/>
      <c r="D33" s="5"/>
      <c r="E33" s="28">
        <v>-1397</v>
      </c>
      <c r="F33" s="5"/>
      <c r="G33" s="25" t="s">
        <v>63</v>
      </c>
      <c r="H33" s="5"/>
      <c r="I33" s="5"/>
      <c r="J33" s="26">
        <v>3124</v>
      </c>
      <c r="K33" s="26">
        <v>2785</v>
      </c>
      <c r="L33" s="27">
        <f>+K33-J33</f>
        <v>-339</v>
      </c>
      <c r="M33" s="5"/>
      <c r="N33" s="25" t="s">
        <v>64</v>
      </c>
      <c r="O33" s="5"/>
      <c r="P33" s="39">
        <f>+E33</f>
        <v>-1397</v>
      </c>
      <c r="Q33" s="5"/>
      <c r="R33" s="5"/>
      <c r="S33" s="5"/>
      <c r="T33" s="5"/>
      <c r="U33" s="5"/>
      <c r="V33" s="5"/>
      <c r="W33" s="5"/>
    </row>
    <row r="34" spans="1:23" ht="15" customHeight="1" x14ac:dyDescent="0.35">
      <c r="A34" s="18"/>
      <c r="B34" s="19" t="s">
        <v>65</v>
      </c>
      <c r="C34" s="5"/>
      <c r="D34" s="5"/>
      <c r="E34" s="38">
        <f>+E31+E33</f>
        <v>1187</v>
      </c>
      <c r="F34" s="5"/>
      <c r="G34" s="25" t="s">
        <v>34</v>
      </c>
      <c r="H34" s="5"/>
      <c r="I34" s="5"/>
      <c r="J34" s="28">
        <v>1210</v>
      </c>
      <c r="K34" s="28">
        <v>1167</v>
      </c>
      <c r="L34" s="27">
        <f>+K34-J34</f>
        <v>-43</v>
      </c>
      <c r="M34" s="5"/>
      <c r="N34" s="19" t="s">
        <v>66</v>
      </c>
      <c r="O34" s="5"/>
      <c r="P34" s="37">
        <f>SUM(P30:P33)</f>
        <v>-2548</v>
      </c>
      <c r="Q34" s="5"/>
      <c r="R34" s="5"/>
      <c r="S34" s="5"/>
      <c r="T34" s="5"/>
      <c r="U34" s="5"/>
      <c r="V34" s="5"/>
      <c r="W34" s="5"/>
    </row>
    <row r="35" spans="1:23" ht="15" customHeight="1" x14ac:dyDescent="0.35">
      <c r="A35" s="18"/>
      <c r="B35" s="5"/>
      <c r="C35" s="5"/>
      <c r="D35" s="5"/>
      <c r="E35" s="5"/>
      <c r="F35" s="5"/>
      <c r="G35" s="19" t="s">
        <v>67</v>
      </c>
      <c r="H35" s="40"/>
      <c r="I35" s="40"/>
      <c r="J35" s="31">
        <f>SUM(J32:J34)</f>
        <v>13420</v>
      </c>
      <c r="K35" s="31">
        <f>SUM(K32:K34)</f>
        <v>13425</v>
      </c>
      <c r="L35" s="5"/>
      <c r="M35" s="5"/>
      <c r="N35" s="5"/>
      <c r="O35" s="5"/>
      <c r="P35" s="5"/>
      <c r="Q35" s="5"/>
      <c r="R35" s="5"/>
      <c r="S35" s="5"/>
      <c r="T35" s="5"/>
      <c r="U35" s="5"/>
      <c r="V35" s="5"/>
      <c r="W35" s="5"/>
    </row>
    <row r="36" spans="1:23" ht="15" customHeight="1" x14ac:dyDescent="0.35">
      <c r="A36" s="18"/>
      <c r="B36" s="5"/>
      <c r="C36" s="5"/>
      <c r="D36" s="5"/>
      <c r="E36" s="5"/>
      <c r="F36" s="5"/>
      <c r="G36" s="41"/>
      <c r="H36" s="41"/>
      <c r="I36" s="41"/>
      <c r="J36" s="42"/>
      <c r="K36" s="42"/>
      <c r="L36" s="5"/>
      <c r="M36" s="5"/>
      <c r="N36" s="19" t="s">
        <v>68</v>
      </c>
      <c r="O36" s="5"/>
      <c r="P36" s="32">
        <f>+P23+P27+P34</f>
        <v>-424</v>
      </c>
      <c r="Q36" s="5"/>
      <c r="R36" s="5"/>
      <c r="S36" s="5"/>
      <c r="T36" s="5"/>
      <c r="U36" s="5"/>
      <c r="V36" s="5"/>
      <c r="W36" s="5"/>
    </row>
    <row r="37" spans="1:23" ht="15" customHeight="1" x14ac:dyDescent="0.35">
      <c r="A37" s="18"/>
      <c r="B37" s="5"/>
      <c r="C37" s="5"/>
      <c r="D37" s="5"/>
      <c r="E37" s="5"/>
      <c r="F37" s="5"/>
      <c r="G37" s="23" t="s">
        <v>69</v>
      </c>
      <c r="H37" s="5"/>
      <c r="I37" s="5"/>
      <c r="J37" s="5"/>
      <c r="K37" s="5"/>
      <c r="L37" s="5"/>
      <c r="M37" s="5"/>
      <c r="N37" s="19" t="s">
        <v>70</v>
      </c>
      <c r="O37" s="5"/>
      <c r="P37" s="32">
        <f>+J15</f>
        <v>2946</v>
      </c>
      <c r="Q37" s="5"/>
      <c r="R37" s="5"/>
      <c r="S37" s="5"/>
      <c r="T37" s="5"/>
      <c r="U37" s="5"/>
      <c r="V37" s="5"/>
      <c r="W37" s="5"/>
    </row>
    <row r="38" spans="1:23" ht="15" customHeight="1" x14ac:dyDescent="0.35">
      <c r="A38" s="5"/>
      <c r="B38" s="5"/>
      <c r="C38" s="5"/>
      <c r="D38" s="5"/>
      <c r="E38" s="5"/>
      <c r="F38" s="5"/>
      <c r="G38" s="25" t="s">
        <v>71</v>
      </c>
      <c r="H38" s="5"/>
      <c r="I38" s="5"/>
      <c r="J38" s="28">
        <v>10836</v>
      </c>
      <c r="K38" s="28">
        <v>10024</v>
      </c>
      <c r="L38" s="27">
        <f>+K38-J38</f>
        <v>-812</v>
      </c>
      <c r="M38" s="5"/>
      <c r="N38" s="23" t="s">
        <v>72</v>
      </c>
      <c r="O38" s="5"/>
      <c r="P38" s="43">
        <f>SUM(P36:P37)</f>
        <v>2522</v>
      </c>
      <c r="Q38" s="5"/>
      <c r="R38" s="5"/>
      <c r="S38" s="5"/>
      <c r="T38" s="5"/>
      <c r="U38" s="5"/>
      <c r="V38" s="5"/>
      <c r="W38" s="5"/>
    </row>
    <row r="39" spans="1:23" ht="15" customHeight="1" x14ac:dyDescent="0.35">
      <c r="A39" s="5"/>
      <c r="B39" s="5"/>
      <c r="C39" s="5"/>
      <c r="D39" s="5"/>
      <c r="E39" s="5"/>
      <c r="F39" s="5"/>
      <c r="G39" s="19" t="s">
        <v>73</v>
      </c>
      <c r="H39" s="40"/>
      <c r="I39" s="40"/>
      <c r="J39" s="31">
        <f>SUM(J38)</f>
        <v>10836</v>
      </c>
      <c r="K39" s="31">
        <f>SUM(K38)</f>
        <v>10024</v>
      </c>
      <c r="L39" s="5"/>
      <c r="M39" s="5"/>
      <c r="N39" s="5"/>
      <c r="O39" s="5"/>
      <c r="P39" s="5"/>
      <c r="Q39" s="5"/>
      <c r="R39" s="5"/>
      <c r="S39" s="5"/>
      <c r="T39" s="5"/>
      <c r="U39" s="5"/>
      <c r="V39" s="5"/>
      <c r="W39" s="5"/>
    </row>
    <row r="40" spans="1:23" ht="15" customHeight="1" x14ac:dyDescent="0.35">
      <c r="A40" s="5"/>
      <c r="B40" s="5"/>
      <c r="C40" s="5"/>
      <c r="D40" s="5"/>
      <c r="E40" s="5"/>
      <c r="F40" s="5"/>
      <c r="G40" s="5"/>
      <c r="H40" s="5"/>
      <c r="I40" s="5"/>
      <c r="J40" s="5"/>
      <c r="K40" s="5"/>
      <c r="L40" s="5"/>
      <c r="M40" s="5"/>
      <c r="N40" s="19" t="s">
        <v>74</v>
      </c>
      <c r="O40" s="5"/>
      <c r="P40" s="22" t="str">
        <f>IF(ABS(P38-K15)&gt;0.1, "error", "ok")</f>
        <v>ok</v>
      </c>
      <c r="Q40" s="5"/>
      <c r="R40" s="5"/>
      <c r="S40" s="5"/>
      <c r="T40" s="5"/>
      <c r="U40" s="5"/>
      <c r="V40" s="5"/>
      <c r="W40" s="5"/>
    </row>
    <row r="41" spans="1:23" ht="15" customHeight="1" x14ac:dyDescent="0.35">
      <c r="A41" s="5"/>
      <c r="B41" s="5"/>
      <c r="C41" s="5"/>
      <c r="D41" s="5"/>
      <c r="E41" s="5"/>
      <c r="F41" s="5"/>
      <c r="G41" s="23" t="s">
        <v>75</v>
      </c>
      <c r="H41" s="5"/>
      <c r="I41" s="5"/>
      <c r="J41" s="5"/>
      <c r="K41" s="5"/>
      <c r="L41" s="5"/>
      <c r="M41" s="5"/>
      <c r="N41" s="5"/>
      <c r="O41" s="5"/>
      <c r="P41" s="5"/>
      <c r="Q41" s="5"/>
      <c r="R41" s="5"/>
      <c r="S41" s="5"/>
      <c r="T41" s="5"/>
      <c r="U41" s="5"/>
      <c r="V41" s="5"/>
      <c r="W41" s="5"/>
    </row>
    <row r="42" spans="1:23" ht="15" customHeight="1" x14ac:dyDescent="0.35">
      <c r="A42" s="5"/>
      <c r="B42" s="5"/>
      <c r="C42" s="5"/>
      <c r="D42" s="5"/>
      <c r="E42" s="5"/>
      <c r="F42" s="5"/>
      <c r="G42" s="25" t="s">
        <v>76</v>
      </c>
      <c r="H42" s="5"/>
      <c r="I42" s="5"/>
      <c r="J42" s="24">
        <v>9202</v>
      </c>
      <c r="K42" s="24">
        <f>+J42</f>
        <v>9202</v>
      </c>
      <c r="L42" s="27">
        <f>+K42-J42</f>
        <v>0</v>
      </c>
      <c r="M42" s="5"/>
      <c r="N42" s="19" t="s">
        <v>77</v>
      </c>
      <c r="O42" s="5"/>
      <c r="P42" s="44">
        <f>+J23</f>
        <v>25972</v>
      </c>
      <c r="Q42" s="5"/>
      <c r="R42" s="5"/>
      <c r="S42" s="5"/>
      <c r="T42" s="5"/>
      <c r="U42" s="5"/>
      <c r="V42" s="5"/>
      <c r="W42" s="5"/>
    </row>
    <row r="43" spans="1:23" ht="15" customHeight="1" x14ac:dyDescent="0.35">
      <c r="A43" s="5"/>
      <c r="B43" s="5"/>
      <c r="C43" s="5"/>
      <c r="D43" s="5"/>
      <c r="E43" s="5"/>
      <c r="F43" s="5"/>
      <c r="G43" s="25" t="s">
        <v>65</v>
      </c>
      <c r="H43" s="5"/>
      <c r="I43" s="5"/>
      <c r="J43" s="26">
        <v>11889</v>
      </c>
      <c r="K43" s="26">
        <f>+J43+E34</f>
        <v>13076</v>
      </c>
      <c r="L43" s="27">
        <f>+K43-J43</f>
        <v>1187</v>
      </c>
      <c r="M43" s="5"/>
      <c r="N43" s="19" t="s">
        <v>78</v>
      </c>
      <c r="O43" s="5"/>
      <c r="P43" s="32">
        <f>(P45-P44-P42)</f>
        <v>3420</v>
      </c>
      <c r="Q43" s="5"/>
      <c r="R43" s="5"/>
      <c r="S43" s="5"/>
      <c r="T43" s="5"/>
      <c r="U43" s="5"/>
      <c r="V43" s="5"/>
      <c r="W43" s="5"/>
    </row>
    <row r="44" spans="1:23" ht="15" customHeight="1" x14ac:dyDescent="0.35">
      <c r="A44" s="5"/>
      <c r="B44" s="5"/>
      <c r="C44" s="5"/>
      <c r="D44" s="5"/>
      <c r="E44" s="5"/>
      <c r="F44" s="5"/>
      <c r="G44" s="19" t="s">
        <v>79</v>
      </c>
      <c r="H44" s="5"/>
      <c r="I44" s="5"/>
      <c r="J44" s="31">
        <f>SUM(J42:J43)</f>
        <v>21091</v>
      </c>
      <c r="K44" s="31">
        <f>SUM(K42:K43)</f>
        <v>22278</v>
      </c>
      <c r="L44" s="5"/>
      <c r="M44" s="5"/>
      <c r="N44" s="19" t="s">
        <v>31</v>
      </c>
      <c r="O44" s="5"/>
      <c r="P44" s="45">
        <f>-P16</f>
        <v>-3199</v>
      </c>
      <c r="Q44" s="5"/>
      <c r="R44" s="5"/>
      <c r="S44" s="5"/>
      <c r="T44" s="5"/>
      <c r="U44" s="5"/>
      <c r="V44" s="5"/>
      <c r="W44" s="5"/>
    </row>
    <row r="45" spans="1:23" ht="15" customHeight="1" x14ac:dyDescent="0.35">
      <c r="A45" s="5"/>
      <c r="B45" s="5"/>
      <c r="C45" s="5"/>
      <c r="D45" s="5"/>
      <c r="E45" s="5"/>
      <c r="F45" s="5"/>
      <c r="G45" s="5"/>
      <c r="H45" s="5"/>
      <c r="I45" s="5"/>
      <c r="J45" s="5"/>
      <c r="K45" s="5"/>
      <c r="L45" s="5"/>
      <c r="M45" s="5"/>
      <c r="N45" s="19" t="s">
        <v>80</v>
      </c>
      <c r="O45" s="5"/>
      <c r="P45" s="31">
        <f>+K23</f>
        <v>26193</v>
      </c>
      <c r="Q45" s="5"/>
      <c r="R45" s="5"/>
      <c r="S45" s="5"/>
      <c r="T45" s="5"/>
      <c r="U45" s="5"/>
      <c r="V45" s="5"/>
      <c r="W45" s="5"/>
    </row>
    <row r="46" spans="1:23" ht="15" customHeight="1" x14ac:dyDescent="0.35">
      <c r="A46" s="5"/>
      <c r="B46" s="5"/>
      <c r="C46" s="5"/>
      <c r="D46" s="5"/>
      <c r="E46" s="5"/>
      <c r="F46" s="5"/>
      <c r="G46" s="23" t="s">
        <v>81</v>
      </c>
      <c r="H46" s="19"/>
      <c r="I46" s="19"/>
      <c r="J46" s="35">
        <f>+J44+J39+J35</f>
        <v>45347</v>
      </c>
      <c r="K46" s="35">
        <f>+K44+K39+K35</f>
        <v>45727</v>
      </c>
      <c r="L46" s="5"/>
      <c r="M46" s="19"/>
      <c r="N46" s="19"/>
      <c r="O46" s="19"/>
      <c r="P46" s="19"/>
      <c r="Q46" s="19"/>
      <c r="R46" s="5"/>
      <c r="S46" s="5"/>
      <c r="T46" s="5"/>
      <c r="U46" s="5"/>
      <c r="V46" s="5"/>
      <c r="W46" s="5"/>
    </row>
    <row r="47" spans="1:23" ht="15" customHeight="1" x14ac:dyDescent="0.35">
      <c r="A47" s="46" t="s">
        <v>12</v>
      </c>
      <c r="B47" s="47"/>
      <c r="C47" s="47"/>
      <c r="D47" s="48"/>
      <c r="E47" s="49"/>
      <c r="F47" s="20"/>
      <c r="G47" s="5"/>
      <c r="H47" s="5"/>
      <c r="I47" s="5"/>
      <c r="J47" s="5"/>
      <c r="K47" s="5"/>
      <c r="L47" s="5"/>
      <c r="M47" s="5"/>
      <c r="N47" s="5"/>
      <c r="O47" s="5"/>
      <c r="P47" s="5"/>
      <c r="Q47" s="5"/>
      <c r="R47" s="5"/>
      <c r="S47" s="5"/>
      <c r="T47" s="5"/>
      <c r="U47" s="5"/>
      <c r="V47" s="5"/>
      <c r="W47" s="5"/>
    </row>
    <row r="48" spans="1:23" ht="15" customHeight="1" x14ac:dyDescent="0.35">
      <c r="A48" s="5"/>
      <c r="B48" s="5"/>
      <c r="C48" s="5"/>
      <c r="D48" s="5"/>
      <c r="E48" s="5"/>
      <c r="F48" s="5"/>
      <c r="G48" s="25" t="s">
        <v>49</v>
      </c>
      <c r="H48" s="5"/>
      <c r="I48" s="5"/>
      <c r="J48" s="44">
        <f>+J26</f>
        <v>45347</v>
      </c>
      <c r="K48" s="44">
        <f>+K26</f>
        <v>45727</v>
      </c>
      <c r="L48" s="5"/>
      <c r="M48" s="5"/>
      <c r="N48" s="5"/>
      <c r="O48" s="5"/>
      <c r="P48" s="5"/>
      <c r="Q48" s="5"/>
      <c r="R48" s="5"/>
      <c r="S48" s="5"/>
      <c r="T48" s="5"/>
      <c r="U48" s="5"/>
      <c r="V48" s="5"/>
      <c r="W48" s="5"/>
    </row>
    <row r="49" spans="1:23" ht="15" customHeight="1" x14ac:dyDescent="0.35">
      <c r="A49" s="5"/>
      <c r="B49" s="5"/>
      <c r="C49" s="5"/>
      <c r="D49" s="5"/>
      <c r="E49" s="5"/>
      <c r="F49" s="5"/>
      <c r="G49" s="25" t="s">
        <v>81</v>
      </c>
      <c r="H49" s="5"/>
      <c r="I49" s="5"/>
      <c r="J49" s="50">
        <f>+J46</f>
        <v>45347</v>
      </c>
      <c r="K49" s="50">
        <f>+K46</f>
        <v>45727</v>
      </c>
      <c r="L49" s="5"/>
      <c r="M49" s="5"/>
      <c r="N49" s="5"/>
      <c r="O49" s="5"/>
      <c r="P49" s="5"/>
      <c r="Q49" s="5"/>
      <c r="R49" s="5"/>
      <c r="S49" s="5"/>
      <c r="T49" s="5"/>
      <c r="U49" s="5"/>
      <c r="V49" s="5"/>
      <c r="W49" s="5"/>
    </row>
    <row r="50" spans="1:23" ht="15" customHeight="1" x14ac:dyDescent="0.35">
      <c r="A50" s="5"/>
      <c r="B50" s="5"/>
      <c r="C50" s="5"/>
      <c r="D50" s="5"/>
      <c r="E50" s="5"/>
      <c r="F50" s="5"/>
      <c r="G50" s="25" t="s">
        <v>82</v>
      </c>
      <c r="H50" s="5"/>
      <c r="I50" s="5"/>
      <c r="J50" s="31">
        <f>+J48-J49</f>
        <v>0</v>
      </c>
      <c r="K50" s="31">
        <f>+K48-K49</f>
        <v>0</v>
      </c>
      <c r="L50" s="5"/>
      <c r="M50" s="5"/>
      <c r="N50" s="5"/>
      <c r="O50" s="5"/>
      <c r="P50" s="5"/>
      <c r="Q50" s="5"/>
      <c r="R50" s="5"/>
      <c r="S50" s="5"/>
      <c r="T50" s="5"/>
      <c r="U50" s="5"/>
      <c r="V50" s="5"/>
      <c r="W50" s="5"/>
    </row>
    <row r="51" spans="1:23" ht="15" customHeight="1" x14ac:dyDescent="0.35">
      <c r="A51" s="5"/>
      <c r="B51" s="5"/>
      <c r="C51" s="5"/>
      <c r="D51" s="5"/>
      <c r="E51" s="5"/>
      <c r="F51" s="5"/>
      <c r="G51" s="5"/>
      <c r="H51" s="5"/>
      <c r="I51" s="5"/>
      <c r="J51" s="5"/>
      <c r="K51" s="5"/>
      <c r="L51" s="5"/>
      <c r="M51" s="5"/>
      <c r="N51" s="5"/>
      <c r="O51" s="5"/>
      <c r="P51" s="5"/>
      <c r="Q51" s="5"/>
      <c r="R51" s="5"/>
      <c r="S51" s="5"/>
      <c r="T51" s="5"/>
      <c r="U51" s="5"/>
      <c r="V51" s="5"/>
      <c r="W51" s="5"/>
    </row>
    <row r="52" spans="1:23" ht="15" customHeight="1" x14ac:dyDescent="0.35">
      <c r="A52" s="5"/>
      <c r="B52" s="5"/>
      <c r="C52" s="5"/>
      <c r="D52" s="5"/>
      <c r="E52" s="5"/>
      <c r="F52" s="5"/>
      <c r="G52" s="5"/>
      <c r="H52" s="5"/>
      <c r="I52" s="5"/>
      <c r="J52" s="5"/>
      <c r="K52" s="5"/>
      <c r="L52" s="5"/>
      <c r="M52" s="5"/>
      <c r="N52" s="42"/>
      <c r="O52" s="42"/>
      <c r="P52" s="42"/>
      <c r="Q52" s="12"/>
      <c r="R52" s="5"/>
      <c r="S52" s="5"/>
      <c r="T52" s="5"/>
      <c r="U52" s="5"/>
      <c r="V52" s="5"/>
      <c r="W52" s="5"/>
    </row>
    <row r="53" spans="1:23" ht="15" customHeight="1" x14ac:dyDescent="0.35">
      <c r="A53" s="5"/>
      <c r="B53" s="5"/>
      <c r="C53" s="51"/>
      <c r="D53" s="51"/>
      <c r="E53" s="51"/>
      <c r="F53" s="51"/>
      <c r="G53" s="51"/>
      <c r="H53" s="51"/>
      <c r="I53" s="51"/>
      <c r="J53" s="51"/>
      <c r="K53" s="51"/>
      <c r="L53" s="51"/>
      <c r="M53" s="51"/>
      <c r="N53" s="51"/>
      <c r="O53" s="51"/>
      <c r="P53" s="51"/>
      <c r="Q53" s="12"/>
      <c r="R53" s="5"/>
      <c r="S53" s="5"/>
      <c r="T53" s="5"/>
      <c r="U53" s="5"/>
      <c r="V53" s="5"/>
      <c r="W53" s="5"/>
    </row>
    <row r="54" spans="1:23" ht="15" customHeight="1" x14ac:dyDescent="0.35">
      <c r="A54" s="5"/>
      <c r="B54" s="5"/>
      <c r="C54" s="5"/>
      <c r="D54" s="5"/>
      <c r="E54" s="5"/>
      <c r="F54" s="5"/>
      <c r="G54" s="5"/>
      <c r="H54" s="5"/>
      <c r="I54" s="5"/>
      <c r="J54" s="5"/>
      <c r="K54" s="5"/>
      <c r="L54" s="5"/>
      <c r="M54" s="5"/>
      <c r="N54" s="19"/>
      <c r="O54" s="19"/>
      <c r="P54" s="19"/>
      <c r="Q54" s="19"/>
      <c r="R54" s="19"/>
      <c r="S54" s="19"/>
      <c r="T54" s="19"/>
      <c r="U54" s="19"/>
      <c r="V54" s="19"/>
      <c r="W54" s="5"/>
    </row>
    <row r="55" spans="1:23" ht="15" customHeight="1" x14ac:dyDescent="0.35">
      <c r="A55" s="5"/>
      <c r="B55" s="5"/>
      <c r="C55" s="5"/>
      <c r="D55" s="5"/>
      <c r="E55" s="5"/>
      <c r="F55" s="5"/>
      <c r="G55" s="5"/>
      <c r="H55" s="5"/>
      <c r="I55" s="5"/>
      <c r="J55" s="5"/>
      <c r="K55" s="5"/>
      <c r="L55" s="5"/>
      <c r="M55" s="5"/>
      <c r="N55" s="19"/>
      <c r="O55" s="19"/>
      <c r="P55" s="19"/>
      <c r="Q55" s="19"/>
      <c r="R55" s="19"/>
      <c r="S55" s="19"/>
      <c r="T55" s="19"/>
      <c r="U55" s="19"/>
      <c r="V55" s="19"/>
      <c r="W55" s="5"/>
    </row>
    <row r="56" spans="1:23" ht="15" customHeight="1" x14ac:dyDescent="0.35">
      <c r="A56" s="5"/>
      <c r="B56" s="5"/>
      <c r="C56" s="5"/>
      <c r="D56" s="5"/>
      <c r="E56" s="5"/>
      <c r="F56" s="5"/>
      <c r="G56" s="5"/>
      <c r="H56" s="5"/>
      <c r="I56" s="5"/>
      <c r="J56" s="5"/>
      <c r="K56" s="5"/>
      <c r="L56" s="5"/>
      <c r="M56" s="5"/>
      <c r="N56" s="19"/>
      <c r="O56" s="19"/>
      <c r="P56" s="19"/>
      <c r="Q56" s="19"/>
      <c r="R56" s="19"/>
      <c r="S56" s="19"/>
      <c r="T56" s="19"/>
      <c r="U56" s="19"/>
      <c r="V56" s="19"/>
      <c r="W56" s="5"/>
    </row>
    <row r="57" spans="1:23" ht="15" customHeight="1" x14ac:dyDescent="0.35">
      <c r="A57" s="5"/>
      <c r="B57" s="5"/>
      <c r="C57" s="5"/>
      <c r="D57" s="5"/>
      <c r="E57" s="5"/>
      <c r="F57" s="5"/>
      <c r="G57" s="5"/>
      <c r="H57" s="5"/>
      <c r="I57" s="5"/>
      <c r="J57" s="5"/>
      <c r="K57" s="5"/>
      <c r="L57" s="5"/>
      <c r="M57" s="5"/>
      <c r="N57" s="19"/>
      <c r="O57" s="19"/>
      <c r="P57" s="19"/>
      <c r="Q57" s="19"/>
      <c r="R57" s="19"/>
      <c r="S57" s="19"/>
      <c r="T57" s="19"/>
      <c r="U57" s="19"/>
      <c r="V57" s="19"/>
      <c r="W57" s="5"/>
    </row>
    <row r="58" spans="1:23" ht="15" customHeight="1" x14ac:dyDescent="0.35">
      <c r="A58" s="5"/>
      <c r="B58" s="5"/>
      <c r="C58" s="5"/>
      <c r="D58" s="5"/>
      <c r="E58" s="5"/>
      <c r="F58" s="5"/>
      <c r="G58" s="5"/>
      <c r="H58" s="5"/>
      <c r="I58" s="5"/>
      <c r="J58" s="5"/>
      <c r="K58" s="5"/>
      <c r="L58" s="5"/>
      <c r="M58" s="5"/>
      <c r="N58" s="19"/>
      <c r="O58" s="19"/>
      <c r="P58" s="19"/>
      <c r="Q58" s="19"/>
      <c r="R58" s="19"/>
      <c r="S58" s="19"/>
      <c r="T58" s="19"/>
      <c r="U58" s="19"/>
      <c r="V58" s="19"/>
      <c r="W58" s="5"/>
    </row>
    <row r="59" spans="1:23" ht="15" customHeight="1" x14ac:dyDescent="0.35">
      <c r="A59" s="5"/>
      <c r="B59" s="5"/>
      <c r="C59" s="5"/>
      <c r="D59" s="5"/>
      <c r="E59" s="5"/>
      <c r="F59" s="5"/>
      <c r="G59" s="5"/>
      <c r="H59" s="5"/>
      <c r="I59" s="5"/>
      <c r="J59" s="5"/>
      <c r="K59" s="5"/>
      <c r="L59" s="5"/>
      <c r="M59" s="5"/>
      <c r="N59" s="19"/>
      <c r="O59" s="19"/>
      <c r="P59" s="19"/>
      <c r="Q59" s="19"/>
      <c r="R59" s="19"/>
      <c r="S59" s="19"/>
      <c r="T59" s="19"/>
      <c r="U59" s="19"/>
      <c r="V59" s="19"/>
      <c r="W59" s="5"/>
    </row>
    <row r="60" spans="1:23" ht="15" customHeight="1" x14ac:dyDescent="0.35">
      <c r="A60" s="5"/>
      <c r="B60" s="5"/>
      <c r="C60" s="5"/>
      <c r="D60" s="5"/>
      <c r="E60" s="5"/>
      <c r="F60" s="5"/>
      <c r="G60" s="5"/>
      <c r="H60" s="5"/>
      <c r="I60" s="5"/>
      <c r="J60" s="5"/>
      <c r="K60" s="5"/>
      <c r="L60" s="5"/>
      <c r="M60" s="5"/>
      <c r="N60" s="19"/>
      <c r="O60" s="19"/>
      <c r="P60" s="19"/>
      <c r="Q60" s="19"/>
      <c r="R60" s="19"/>
      <c r="S60" s="19"/>
      <c r="T60" s="19"/>
      <c r="U60" s="19"/>
      <c r="V60" s="19"/>
      <c r="W60" s="5"/>
    </row>
    <row r="61" spans="1:23" ht="15" customHeight="1" x14ac:dyDescent="0.35">
      <c r="A61" s="5"/>
      <c r="B61" s="5"/>
      <c r="C61" s="5"/>
      <c r="D61" s="5"/>
      <c r="E61" s="5"/>
      <c r="F61" s="5"/>
      <c r="G61" s="19"/>
      <c r="H61" s="19"/>
      <c r="I61" s="19"/>
      <c r="J61" s="19"/>
      <c r="K61" s="19"/>
      <c r="L61" s="19"/>
      <c r="M61" s="5"/>
      <c r="N61" s="19"/>
      <c r="O61" s="19"/>
      <c r="P61" s="19"/>
      <c r="Q61" s="19"/>
      <c r="R61" s="19"/>
      <c r="S61" s="19"/>
      <c r="T61" s="19"/>
      <c r="U61" s="19"/>
      <c r="V61" s="19"/>
      <c r="W61" s="5"/>
    </row>
    <row r="62" spans="1:23" ht="15" customHeight="1" x14ac:dyDescent="0.35">
      <c r="A62" s="5"/>
      <c r="B62" s="5"/>
      <c r="C62" s="5"/>
      <c r="D62" s="5"/>
      <c r="E62" s="5"/>
      <c r="F62" s="5"/>
      <c r="G62" s="19"/>
      <c r="H62" s="19"/>
      <c r="I62" s="19"/>
      <c r="J62" s="19"/>
      <c r="K62" s="19"/>
      <c r="L62" s="19"/>
      <c r="M62" s="5"/>
      <c r="N62" s="19"/>
      <c r="O62" s="19"/>
      <c r="P62" s="19"/>
      <c r="Q62" s="19"/>
      <c r="R62" s="19"/>
      <c r="S62" s="19"/>
      <c r="T62" s="19"/>
      <c r="U62" s="19"/>
      <c r="V62" s="19"/>
      <c r="W62" s="5"/>
    </row>
    <row r="63" spans="1:23" ht="15" customHeight="1" x14ac:dyDescent="0.35">
      <c r="A63" s="5"/>
      <c r="B63" s="5"/>
      <c r="C63" s="5"/>
      <c r="D63" s="5"/>
      <c r="E63" s="5"/>
      <c r="F63" s="5"/>
      <c r="G63" s="19"/>
      <c r="H63" s="19"/>
      <c r="I63" s="19"/>
      <c r="J63" s="19"/>
      <c r="K63" s="19"/>
      <c r="L63" s="19"/>
      <c r="M63" s="5"/>
      <c r="N63" s="19"/>
      <c r="O63" s="19"/>
      <c r="P63" s="19"/>
      <c r="Q63" s="19"/>
      <c r="R63" s="19"/>
      <c r="S63" s="19"/>
      <c r="T63" s="19"/>
      <c r="U63" s="19"/>
      <c r="V63" s="19"/>
      <c r="W63" s="5"/>
    </row>
    <row r="64" spans="1:23" ht="15" customHeight="1" x14ac:dyDescent="0.35">
      <c r="A64" s="5"/>
      <c r="B64" s="5"/>
      <c r="C64" s="5"/>
      <c r="D64" s="5"/>
      <c r="E64" s="5"/>
      <c r="F64" s="5"/>
      <c r="G64" s="19"/>
      <c r="H64" s="19"/>
      <c r="I64" s="19"/>
      <c r="J64" s="19"/>
      <c r="K64" s="19"/>
      <c r="L64" s="19"/>
      <c r="M64" s="5"/>
      <c r="N64" s="19"/>
      <c r="O64" s="19"/>
      <c r="P64" s="19"/>
      <c r="Q64" s="19"/>
      <c r="R64" s="19"/>
      <c r="S64" s="19"/>
      <c r="T64" s="19"/>
      <c r="U64" s="19"/>
      <c r="V64" s="19"/>
      <c r="W64" s="5"/>
    </row>
    <row r="65" spans="1:23" ht="15" customHeight="1" x14ac:dyDescent="0.35">
      <c r="A65" s="5"/>
      <c r="B65" s="5"/>
      <c r="C65" s="5"/>
      <c r="D65" s="5"/>
      <c r="E65" s="5"/>
      <c r="F65" s="5"/>
      <c r="G65" s="19"/>
      <c r="H65" s="19"/>
      <c r="I65" s="19"/>
      <c r="J65" s="19"/>
      <c r="K65" s="19"/>
      <c r="L65" s="19"/>
      <c r="M65" s="5"/>
      <c r="N65" s="19"/>
      <c r="O65" s="19"/>
      <c r="P65" s="19"/>
      <c r="Q65" s="19"/>
      <c r="R65" s="19"/>
      <c r="S65" s="19"/>
      <c r="T65" s="19"/>
      <c r="U65" s="19"/>
      <c r="V65" s="19"/>
      <c r="W65" s="5"/>
    </row>
    <row r="66" spans="1:23" ht="15" customHeight="1" x14ac:dyDescent="0.35">
      <c r="A66" s="5"/>
      <c r="B66" s="5"/>
      <c r="C66" s="5"/>
      <c r="D66" s="5"/>
      <c r="E66" s="5"/>
      <c r="F66" s="5"/>
      <c r="G66" s="19"/>
      <c r="H66" s="19"/>
      <c r="I66" s="19"/>
      <c r="J66" s="19"/>
      <c r="K66" s="19"/>
      <c r="L66" s="19"/>
      <c r="M66" s="5"/>
      <c r="N66" s="19"/>
      <c r="O66" s="19"/>
      <c r="P66" s="19"/>
      <c r="Q66" s="19"/>
      <c r="R66" s="19"/>
      <c r="S66" s="19"/>
      <c r="T66" s="19"/>
      <c r="U66" s="19"/>
      <c r="V66" s="19"/>
      <c r="W66" s="5"/>
    </row>
    <row r="67" spans="1:23" ht="15" customHeight="1" x14ac:dyDescent="0.35">
      <c r="A67" s="5"/>
      <c r="B67" s="5"/>
      <c r="C67" s="5"/>
      <c r="D67" s="5"/>
      <c r="E67" s="5"/>
      <c r="F67" s="5"/>
      <c r="G67" s="19"/>
      <c r="H67" s="19"/>
      <c r="I67" s="19"/>
      <c r="J67" s="19"/>
      <c r="K67" s="19"/>
      <c r="L67" s="19"/>
      <c r="M67" s="5"/>
      <c r="N67" s="19"/>
      <c r="O67" s="19"/>
      <c r="P67" s="19"/>
      <c r="Q67" s="19"/>
      <c r="R67" s="19"/>
      <c r="S67" s="19"/>
      <c r="T67" s="19"/>
      <c r="U67" s="19"/>
      <c r="V67" s="19"/>
      <c r="W67" s="5"/>
    </row>
    <row r="68" spans="1:23" ht="15" customHeight="1" x14ac:dyDescent="0.35">
      <c r="A68" s="5"/>
      <c r="B68" s="5"/>
      <c r="C68" s="5"/>
      <c r="D68" s="5"/>
      <c r="E68" s="5"/>
      <c r="F68" s="5"/>
      <c r="G68" s="19"/>
      <c r="H68" s="19"/>
      <c r="I68" s="19"/>
      <c r="J68" s="19"/>
      <c r="K68" s="19"/>
      <c r="L68" s="19"/>
      <c r="M68" s="5"/>
      <c r="N68" s="19"/>
      <c r="O68" s="19"/>
      <c r="P68" s="19"/>
      <c r="Q68" s="19"/>
      <c r="R68" s="19"/>
      <c r="S68" s="19"/>
      <c r="T68" s="19"/>
      <c r="U68" s="19"/>
      <c r="V68" s="19"/>
      <c r="W68" s="5"/>
    </row>
    <row r="69" spans="1:23" ht="15" customHeight="1" x14ac:dyDescent="0.35">
      <c r="A69" s="5"/>
      <c r="B69" s="5"/>
      <c r="C69" s="5"/>
      <c r="D69" s="5"/>
      <c r="E69" s="5"/>
      <c r="F69" s="5"/>
      <c r="G69" s="19"/>
      <c r="H69" s="19"/>
      <c r="I69" s="19"/>
      <c r="J69" s="19"/>
      <c r="K69" s="19"/>
      <c r="L69" s="19"/>
      <c r="M69" s="5"/>
      <c r="N69" s="19"/>
      <c r="O69" s="19"/>
      <c r="P69" s="19"/>
      <c r="Q69" s="19"/>
      <c r="R69" s="19"/>
      <c r="S69" s="19"/>
      <c r="T69" s="19"/>
      <c r="U69" s="19"/>
      <c r="V69" s="19"/>
      <c r="W69" s="5"/>
    </row>
    <row r="70" spans="1:23" ht="15" customHeight="1" x14ac:dyDescent="0.35">
      <c r="A70" s="5"/>
      <c r="B70" s="5"/>
      <c r="C70" s="5"/>
      <c r="D70" s="5"/>
      <c r="E70" s="5"/>
      <c r="F70" s="5"/>
      <c r="G70" s="19"/>
      <c r="H70" s="19"/>
      <c r="I70" s="19"/>
      <c r="J70" s="19"/>
      <c r="K70" s="19"/>
      <c r="L70" s="19"/>
      <c r="M70" s="5"/>
      <c r="N70" s="19"/>
      <c r="O70" s="19"/>
      <c r="P70" s="19"/>
      <c r="Q70" s="19"/>
      <c r="R70" s="19"/>
      <c r="S70" s="19"/>
      <c r="T70" s="19"/>
      <c r="U70" s="19"/>
      <c r="V70" s="19"/>
      <c r="W70" s="5"/>
    </row>
    <row r="71" spans="1:23" ht="15" customHeight="1" x14ac:dyDescent="0.35">
      <c r="A71" s="5"/>
      <c r="B71" s="5"/>
      <c r="C71" s="5"/>
      <c r="D71" s="5"/>
      <c r="E71" s="5"/>
      <c r="F71" s="5"/>
      <c r="G71" s="19"/>
      <c r="H71" s="19"/>
      <c r="I71" s="19"/>
      <c r="J71" s="19"/>
      <c r="K71" s="19"/>
      <c r="L71" s="19"/>
      <c r="M71" s="5"/>
      <c r="N71" s="19"/>
      <c r="O71" s="19"/>
      <c r="P71" s="19"/>
      <c r="Q71" s="19"/>
      <c r="R71" s="19"/>
      <c r="S71" s="19"/>
      <c r="T71" s="19"/>
      <c r="U71" s="19"/>
      <c r="V71" s="19"/>
      <c r="W71" s="5"/>
    </row>
    <row r="72" spans="1:23" ht="15" customHeight="1" x14ac:dyDescent="0.35">
      <c r="A72" s="5"/>
      <c r="B72" s="5"/>
      <c r="C72" s="5"/>
      <c r="D72" s="5"/>
      <c r="E72" s="5"/>
      <c r="F72" s="5"/>
      <c r="G72" s="19"/>
      <c r="H72" s="19"/>
      <c r="I72" s="19"/>
      <c r="J72" s="19"/>
      <c r="K72" s="19"/>
      <c r="L72" s="19"/>
      <c r="M72" s="5"/>
      <c r="N72" s="19"/>
      <c r="O72" s="19"/>
      <c r="P72" s="19"/>
      <c r="Q72" s="19"/>
      <c r="R72" s="19"/>
      <c r="S72" s="19"/>
      <c r="T72" s="19"/>
      <c r="U72" s="19"/>
      <c r="V72" s="19"/>
      <c r="W72" s="5"/>
    </row>
    <row r="73" spans="1:23" ht="15" customHeight="1" x14ac:dyDescent="0.35">
      <c r="A73" s="5"/>
      <c r="B73" s="5"/>
      <c r="C73" s="5"/>
      <c r="D73" s="5"/>
      <c r="E73" s="5"/>
      <c r="F73" s="5"/>
      <c r="G73" s="19"/>
      <c r="H73" s="19"/>
      <c r="I73" s="19"/>
      <c r="J73" s="19"/>
      <c r="K73" s="19"/>
      <c r="L73" s="19"/>
      <c r="M73" s="5"/>
      <c r="N73" s="19"/>
      <c r="O73" s="19"/>
      <c r="P73" s="19"/>
      <c r="Q73" s="19"/>
      <c r="R73" s="19"/>
      <c r="S73" s="19"/>
      <c r="T73" s="19"/>
      <c r="U73" s="19"/>
      <c r="V73" s="19"/>
      <c r="W73" s="5"/>
    </row>
    <row r="74" spans="1:23" ht="15" customHeight="1" x14ac:dyDescent="0.35">
      <c r="A74" s="5"/>
      <c r="B74" s="5"/>
      <c r="C74" s="5"/>
      <c r="D74" s="5"/>
      <c r="E74" s="5"/>
      <c r="F74" s="5"/>
      <c r="G74" s="19"/>
      <c r="H74" s="19"/>
      <c r="I74" s="19"/>
      <c r="J74" s="19"/>
      <c r="K74" s="19"/>
      <c r="L74" s="19"/>
      <c r="M74" s="5"/>
      <c r="N74" s="19"/>
      <c r="O74" s="19"/>
      <c r="P74" s="19"/>
      <c r="Q74" s="19"/>
      <c r="R74" s="19"/>
      <c r="S74" s="19"/>
      <c r="T74" s="19"/>
      <c r="U74" s="19"/>
      <c r="V74" s="19"/>
      <c r="W74" s="5"/>
    </row>
    <row r="75" spans="1:23" ht="15" customHeight="1" x14ac:dyDescent="0.35">
      <c r="A75" s="5"/>
      <c r="B75" s="5"/>
      <c r="C75" s="5"/>
      <c r="D75" s="5"/>
      <c r="E75" s="5"/>
      <c r="F75" s="5"/>
      <c r="G75" s="19"/>
      <c r="H75" s="19"/>
      <c r="I75" s="19"/>
      <c r="J75" s="19"/>
      <c r="K75" s="19"/>
      <c r="L75" s="19"/>
      <c r="M75" s="5"/>
      <c r="N75" s="19"/>
      <c r="O75" s="19"/>
      <c r="P75" s="19"/>
      <c r="Q75" s="19"/>
      <c r="R75" s="19"/>
      <c r="S75" s="19"/>
      <c r="T75" s="19"/>
      <c r="U75" s="19"/>
      <c r="V75" s="19"/>
      <c r="W75" s="5"/>
    </row>
    <row r="76" spans="1:23" ht="15" customHeight="1" x14ac:dyDescent="0.35">
      <c r="A76" s="5"/>
      <c r="B76" s="5"/>
      <c r="C76" s="5"/>
      <c r="D76" s="5"/>
      <c r="E76" s="5"/>
      <c r="F76" s="5"/>
      <c r="G76" s="19"/>
      <c r="H76" s="19"/>
      <c r="I76" s="19"/>
      <c r="J76" s="19"/>
      <c r="K76" s="19"/>
      <c r="L76" s="19"/>
      <c r="M76" s="5"/>
      <c r="N76" s="19"/>
      <c r="O76" s="19"/>
      <c r="P76" s="19"/>
      <c r="Q76" s="19"/>
      <c r="R76" s="19"/>
      <c r="S76" s="19"/>
      <c r="T76" s="19"/>
      <c r="U76" s="19"/>
      <c r="V76" s="19"/>
      <c r="W76" s="5"/>
    </row>
    <row r="77" spans="1:23" x14ac:dyDescent="0.35">
      <c r="A77" s="5"/>
      <c r="B77" s="5"/>
      <c r="C77" s="5"/>
      <c r="D77" s="5"/>
      <c r="E77" s="5"/>
      <c r="F77" s="5"/>
      <c r="G77" s="19"/>
      <c r="H77" s="19"/>
      <c r="I77" s="19"/>
      <c r="J77" s="19"/>
      <c r="K77" s="19"/>
      <c r="L77" s="19"/>
      <c r="M77" s="5"/>
      <c r="N77" s="19"/>
      <c r="O77" s="19"/>
      <c r="P77" s="19"/>
      <c r="Q77" s="19"/>
      <c r="R77" s="19"/>
      <c r="S77" s="19"/>
      <c r="T77" s="19"/>
      <c r="U77" s="19"/>
      <c r="V77" s="19"/>
      <c r="W77" s="5"/>
    </row>
    <row r="78" spans="1:23" x14ac:dyDescent="0.35">
      <c r="A78" s="5"/>
      <c r="B78" s="5"/>
      <c r="C78" s="5"/>
      <c r="D78" s="5"/>
      <c r="E78" s="5"/>
      <c r="F78" s="5"/>
      <c r="G78" s="19"/>
      <c r="H78" s="19"/>
      <c r="I78" s="19"/>
      <c r="J78" s="19"/>
      <c r="K78" s="19"/>
      <c r="L78" s="19"/>
      <c r="M78" s="5"/>
      <c r="N78" s="19"/>
      <c r="O78" s="19"/>
      <c r="P78" s="19"/>
      <c r="Q78" s="19"/>
      <c r="R78" s="19"/>
      <c r="S78" s="19"/>
      <c r="T78" s="19"/>
      <c r="U78" s="19"/>
      <c r="V78" s="19"/>
      <c r="W78" s="5"/>
    </row>
    <row r="79" spans="1:23" ht="15" customHeight="1" x14ac:dyDescent="0.35"/>
    <row r="80" spans="1:23" ht="15" customHeight="1" x14ac:dyDescent="0.35"/>
    <row r="81" ht="15" customHeight="1" x14ac:dyDescent="0.35"/>
    <row r="82" ht="15" customHeight="1" x14ac:dyDescent="0.35"/>
    <row r="83" ht="15" customHeight="1" x14ac:dyDescent="0.35"/>
    <row r="84" ht="15" customHeight="1" x14ac:dyDescent="0.35"/>
    <row r="85" ht="15" customHeight="1" x14ac:dyDescent="0.35"/>
    <row r="86" ht="15" customHeight="1" x14ac:dyDescent="0.35"/>
    <row r="87" ht="15" customHeight="1" x14ac:dyDescent="0.35"/>
    <row r="88" ht="15" customHeight="1" x14ac:dyDescent="0.35"/>
    <row r="89" ht="15" customHeight="1" x14ac:dyDescent="0.35"/>
    <row r="90" ht="15" customHeight="1" x14ac:dyDescent="0.35"/>
    <row r="91" ht="15" customHeight="1" x14ac:dyDescent="0.35"/>
    <row r="92" ht="15" customHeight="1" x14ac:dyDescent="0.35"/>
    <row r="93" ht="15" customHeight="1" x14ac:dyDescent="0.35"/>
    <row r="94" ht="15" customHeight="1" x14ac:dyDescent="0.35"/>
    <row r="95" ht="15" customHeight="1" x14ac:dyDescent="0.35"/>
    <row r="96" ht="15" customHeight="1" x14ac:dyDescent="0.35"/>
    <row r="97" ht="15" customHeight="1" x14ac:dyDescent="0.35"/>
    <row r="98" ht="15" customHeight="1" x14ac:dyDescent="0.35"/>
    <row r="99" ht="15" customHeight="1" x14ac:dyDescent="0.35"/>
    <row r="100" ht="15" customHeight="1" x14ac:dyDescent="0.35"/>
    <row r="101" ht="15" customHeight="1" x14ac:dyDescent="0.35"/>
    <row r="102" ht="15" customHeight="1" x14ac:dyDescent="0.35"/>
    <row r="103" ht="15" customHeight="1" x14ac:dyDescent="0.35"/>
    <row r="104" ht="15" customHeight="1" x14ac:dyDescent="0.35"/>
    <row r="105" ht="15" customHeight="1" x14ac:dyDescent="0.35"/>
  </sheetData>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31"/>
  <sheetViews>
    <sheetView showGridLines="0" workbookViewId="0"/>
  </sheetViews>
  <sheetFormatPr defaultRowHeight="14.5" x14ac:dyDescent="0.35"/>
  <cols>
    <col min="1" max="1" width="2" customWidth="1"/>
    <col min="2" max="2" width="26" customWidth="1"/>
    <col min="3" max="3" width="3" customWidth="1"/>
    <col min="4" max="4" width="2" customWidth="1"/>
    <col min="5" max="5" width="13" customWidth="1"/>
    <col min="6" max="6" width="2" customWidth="1"/>
    <col min="7" max="7" width="24" customWidth="1"/>
    <col min="8" max="8" width="2" customWidth="1"/>
    <col min="10" max="10" width="13" customWidth="1"/>
    <col min="13" max="13" width="2" customWidth="1"/>
    <col min="14" max="14" width="30" customWidth="1"/>
    <col min="15" max="15" width="2" customWidth="1"/>
    <col min="16" max="16" width="13" customWidth="1"/>
  </cols>
  <sheetData>
    <row r="1" spans="1:16" ht="22" customHeight="1" x14ac:dyDescent="0.4">
      <c r="A1" s="66" t="s">
        <v>83</v>
      </c>
      <c r="B1" s="59"/>
      <c r="C1" s="59"/>
      <c r="D1" s="59"/>
      <c r="E1" s="59"/>
      <c r="F1" s="59"/>
      <c r="G1" s="59"/>
      <c r="H1" s="59"/>
      <c r="I1" s="59"/>
      <c r="J1" s="59"/>
      <c r="K1" s="59"/>
      <c r="L1" s="59"/>
      <c r="M1" s="59"/>
      <c r="N1" s="59"/>
      <c r="O1" s="59"/>
      <c r="P1" s="59"/>
    </row>
    <row r="2" spans="1:16" ht="30" customHeight="1" x14ac:dyDescent="0.35">
      <c r="A2" s="67" t="s">
        <v>84</v>
      </c>
      <c r="B2" s="59"/>
      <c r="C2" s="59"/>
      <c r="D2" s="59"/>
      <c r="E2" s="59"/>
      <c r="F2" s="59"/>
      <c r="G2" s="59"/>
      <c r="H2" s="59"/>
      <c r="I2" s="59"/>
      <c r="J2" s="59"/>
      <c r="K2" s="59"/>
      <c r="L2" s="59"/>
      <c r="M2" s="59"/>
      <c r="N2" s="59"/>
      <c r="O2" s="59"/>
      <c r="P2" s="59"/>
    </row>
    <row r="4" spans="1:16" ht="15.5" customHeight="1" x14ac:dyDescent="0.35">
      <c r="B4" s="65" t="s">
        <v>85</v>
      </c>
      <c r="C4" s="59"/>
      <c r="D4" s="59"/>
      <c r="E4" s="59"/>
      <c r="G4" s="65" t="s">
        <v>19</v>
      </c>
      <c r="H4" s="59"/>
      <c r="I4" s="59"/>
      <c r="J4" s="59"/>
      <c r="K4" s="59"/>
      <c r="L4" s="59"/>
      <c r="N4" s="65" t="s">
        <v>86</v>
      </c>
      <c r="O4" s="59"/>
      <c r="P4" s="59"/>
    </row>
    <row r="5" spans="1:16" x14ac:dyDescent="0.35">
      <c r="B5" s="30" t="s">
        <v>87</v>
      </c>
      <c r="E5" s="52">
        <v>78579</v>
      </c>
      <c r="J5" s="53" t="s">
        <v>22</v>
      </c>
      <c r="K5" s="53" t="s">
        <v>23</v>
      </c>
      <c r="L5" s="53" t="s">
        <v>88</v>
      </c>
      <c r="N5" s="53" t="s">
        <v>25</v>
      </c>
    </row>
    <row r="6" spans="1:16" x14ac:dyDescent="0.35">
      <c r="B6" s="30" t="s">
        <v>29</v>
      </c>
      <c r="E6" s="52">
        <v>-48719</v>
      </c>
      <c r="G6" s="30" t="s">
        <v>27</v>
      </c>
      <c r="J6" s="52">
        <v>3746</v>
      </c>
      <c r="K6" s="52">
        <v>3172</v>
      </c>
      <c r="L6" s="54">
        <f>K6-J6</f>
        <v>-574</v>
      </c>
      <c r="N6" s="30" t="s">
        <v>28</v>
      </c>
      <c r="P6" s="54">
        <f>E15</f>
        <v>2584</v>
      </c>
    </row>
    <row r="7" spans="1:16" x14ac:dyDescent="0.35">
      <c r="B7" s="30" t="s">
        <v>32</v>
      </c>
      <c r="E7" s="54">
        <f>SUM(E5:E6)</f>
        <v>29860</v>
      </c>
      <c r="G7" s="30" t="s">
        <v>30</v>
      </c>
      <c r="J7" s="52">
        <v>10440</v>
      </c>
      <c r="K7" s="52">
        <v>10980</v>
      </c>
      <c r="L7" s="54">
        <f>K7-J7</f>
        <v>540</v>
      </c>
      <c r="N7" s="30" t="s">
        <v>31</v>
      </c>
      <c r="P7" s="54">
        <f>-E10</f>
        <v>3199</v>
      </c>
    </row>
    <row r="8" spans="1:16" x14ac:dyDescent="0.35">
      <c r="B8" s="30" t="s">
        <v>38</v>
      </c>
      <c r="E8" s="52">
        <v>-21632</v>
      </c>
      <c r="G8" s="30" t="s">
        <v>33</v>
      </c>
      <c r="J8" s="52">
        <v>5189</v>
      </c>
      <c r="K8" s="52">
        <v>5382</v>
      </c>
      <c r="L8" s="54">
        <f>K8-J8</f>
        <v>193</v>
      </c>
      <c r="N8" s="30" t="s">
        <v>89</v>
      </c>
      <c r="P8" s="54">
        <f>+L16</f>
        <v>-43</v>
      </c>
    </row>
    <row r="9" spans="1:16" x14ac:dyDescent="0.35">
      <c r="B9" s="30" t="s">
        <v>41</v>
      </c>
      <c r="E9" s="54">
        <f>E7+E8</f>
        <v>8228</v>
      </c>
      <c r="G9" s="53" t="s">
        <v>36</v>
      </c>
      <c r="J9" s="55">
        <f>SUM(J6:J8)</f>
        <v>19375</v>
      </c>
      <c r="K9" s="55">
        <f>SUM(K6:K8)</f>
        <v>19534</v>
      </c>
      <c r="N9" s="30" t="s">
        <v>37</v>
      </c>
      <c r="P9" s="54">
        <f>-L7</f>
        <v>-540</v>
      </c>
    </row>
    <row r="10" spans="1:16" x14ac:dyDescent="0.35">
      <c r="B10" s="30" t="s">
        <v>31</v>
      </c>
      <c r="E10" s="52">
        <v>-3199</v>
      </c>
      <c r="N10" s="30" t="s">
        <v>39</v>
      </c>
      <c r="P10" s="54">
        <f>-L8</f>
        <v>-193</v>
      </c>
    </row>
    <row r="11" spans="1:16" x14ac:dyDescent="0.35">
      <c r="B11" s="30" t="s">
        <v>47</v>
      </c>
      <c r="E11" s="54">
        <f>E9+E10</f>
        <v>5029</v>
      </c>
      <c r="G11" s="30" t="s">
        <v>44</v>
      </c>
      <c r="J11" s="52">
        <v>25972</v>
      </c>
      <c r="K11" s="52">
        <v>26193</v>
      </c>
      <c r="L11" s="54">
        <f>K11-J11</f>
        <v>221</v>
      </c>
      <c r="N11" s="30" t="s">
        <v>43</v>
      </c>
      <c r="P11" s="54">
        <f>+L14</f>
        <v>387</v>
      </c>
    </row>
    <row r="12" spans="1:16" x14ac:dyDescent="0.35">
      <c r="B12" s="30" t="s">
        <v>90</v>
      </c>
      <c r="E12" s="52">
        <v>-1278</v>
      </c>
      <c r="G12" s="53" t="s">
        <v>49</v>
      </c>
      <c r="J12" s="55">
        <f>J9+J11</f>
        <v>45347</v>
      </c>
      <c r="K12" s="55">
        <f>K9+K11</f>
        <v>45727</v>
      </c>
      <c r="N12" s="53" t="s">
        <v>45</v>
      </c>
      <c r="P12" s="56">
        <f>SUM(P6:P11)</f>
        <v>5394</v>
      </c>
    </row>
    <row r="13" spans="1:16" x14ac:dyDescent="0.35">
      <c r="B13" s="30" t="s">
        <v>91</v>
      </c>
      <c r="E13" s="54">
        <f>E11+E12</f>
        <v>3751</v>
      </c>
    </row>
    <row r="14" spans="1:16" x14ac:dyDescent="0.35">
      <c r="B14" s="30" t="s">
        <v>55</v>
      </c>
      <c r="E14" s="52">
        <v>-1167</v>
      </c>
      <c r="G14" s="30" t="s">
        <v>60</v>
      </c>
      <c r="J14" s="52">
        <v>9086</v>
      </c>
      <c r="K14" s="52">
        <v>9473</v>
      </c>
      <c r="L14" s="54">
        <f>K14-J14</f>
        <v>387</v>
      </c>
      <c r="N14" s="53" t="s">
        <v>48</v>
      </c>
    </row>
    <row r="15" spans="1:16" x14ac:dyDescent="0.35">
      <c r="B15" s="53" t="s">
        <v>92</v>
      </c>
      <c r="E15" s="56">
        <f>E13+E14</f>
        <v>2584</v>
      </c>
      <c r="G15" s="30" t="s">
        <v>93</v>
      </c>
      <c r="J15" s="52">
        <v>3124</v>
      </c>
      <c r="K15" s="52">
        <v>2785</v>
      </c>
      <c r="L15" s="54">
        <f>K15-J15</f>
        <v>-339</v>
      </c>
      <c r="N15" s="30" t="s">
        <v>94</v>
      </c>
      <c r="P15" s="54">
        <f>-K28</f>
        <v>-3420</v>
      </c>
    </row>
    <row r="16" spans="1:16" x14ac:dyDescent="0.35">
      <c r="B16" s="30" t="s">
        <v>62</v>
      </c>
      <c r="E16" s="52">
        <v>-1397</v>
      </c>
      <c r="G16" s="30" t="s">
        <v>34</v>
      </c>
      <c r="J16" s="52">
        <v>1210</v>
      </c>
      <c r="K16" s="52">
        <v>1167</v>
      </c>
      <c r="L16" s="54">
        <f>K16-J16</f>
        <v>-43</v>
      </c>
      <c r="N16" s="53" t="s">
        <v>51</v>
      </c>
      <c r="P16" s="56">
        <f>SUM(P15)</f>
        <v>-3420</v>
      </c>
    </row>
    <row r="17" spans="7:16" x14ac:dyDescent="0.35">
      <c r="G17" s="53" t="s">
        <v>95</v>
      </c>
      <c r="J17" s="55">
        <f>SUM(J14:J16)</f>
        <v>13420</v>
      </c>
      <c r="K17" s="55">
        <f>SUM(K14:K16)</f>
        <v>13425</v>
      </c>
    </row>
    <row r="18" spans="7:16" x14ac:dyDescent="0.35">
      <c r="N18" s="53" t="s">
        <v>54</v>
      </c>
    </row>
    <row r="19" spans="7:16" x14ac:dyDescent="0.35">
      <c r="G19" s="30" t="s">
        <v>71</v>
      </c>
      <c r="J19" s="52">
        <v>10836</v>
      </c>
      <c r="K19" s="52">
        <v>10024</v>
      </c>
      <c r="L19" s="54">
        <f>K19-J19</f>
        <v>-812</v>
      </c>
      <c r="N19" s="30" t="s">
        <v>96</v>
      </c>
      <c r="P19" s="54">
        <f>+L15</f>
        <v>-339</v>
      </c>
    </row>
    <row r="20" spans="7:16" x14ac:dyDescent="0.35">
      <c r="G20" s="30" t="s">
        <v>76</v>
      </c>
      <c r="J20" s="52">
        <v>9202</v>
      </c>
      <c r="K20" s="52">
        <v>9202</v>
      </c>
      <c r="L20" s="54">
        <f>K20-J20</f>
        <v>0</v>
      </c>
      <c r="N20" s="30" t="s">
        <v>97</v>
      </c>
      <c r="P20" s="54">
        <f>+L19</f>
        <v>-812</v>
      </c>
    </row>
    <row r="21" spans="7:16" x14ac:dyDescent="0.35">
      <c r="G21" s="30" t="s">
        <v>65</v>
      </c>
      <c r="J21" s="52">
        <v>11889</v>
      </c>
      <c r="K21" s="54">
        <f>J21+E15+E16</f>
        <v>13076</v>
      </c>
      <c r="L21" s="54">
        <f>K21-J21</f>
        <v>1187</v>
      </c>
      <c r="N21" s="30" t="s">
        <v>61</v>
      </c>
      <c r="P21" s="54">
        <f>+L20</f>
        <v>0</v>
      </c>
    </row>
    <row r="22" spans="7:16" x14ac:dyDescent="0.35">
      <c r="G22" s="53" t="s">
        <v>81</v>
      </c>
      <c r="J22" s="55">
        <f>J17+J19+J20+J21</f>
        <v>45347</v>
      </c>
      <c r="K22" s="55">
        <f>K17+K19+K20+K21</f>
        <v>45727</v>
      </c>
      <c r="N22" s="30" t="s">
        <v>64</v>
      </c>
      <c r="P22" s="54">
        <f>+E16</f>
        <v>-1397</v>
      </c>
    </row>
    <row r="23" spans="7:16" x14ac:dyDescent="0.35">
      <c r="N23" s="53" t="s">
        <v>66</v>
      </c>
      <c r="P23" s="56">
        <f>SUM(P19:P22)</f>
        <v>-2548</v>
      </c>
    </row>
    <row r="24" spans="7:16" x14ac:dyDescent="0.35">
      <c r="G24" s="30" t="s">
        <v>98</v>
      </c>
      <c r="K24" s="53" t="str">
        <f>IF(AND(ABS(J12-J22)&lt;0.01,ABS(K12-K22)&lt;0.01),"✓ Balanced","✗ Off by "&amp;TEXT((K12-K22),"#,##0"))</f>
        <v>✓ Balanced</v>
      </c>
    </row>
    <row r="25" spans="7:16" x14ac:dyDescent="0.35">
      <c r="N25" s="53" t="s">
        <v>68</v>
      </c>
      <c r="P25" s="55">
        <f>P12+P16+P23</f>
        <v>-574</v>
      </c>
    </row>
    <row r="26" spans="7:16" ht="15.5" customHeight="1" x14ac:dyDescent="0.35">
      <c r="G26" s="65" t="s">
        <v>99</v>
      </c>
      <c r="H26" s="59"/>
      <c r="I26" s="59"/>
      <c r="J26" s="59"/>
      <c r="K26" s="59"/>
      <c r="L26" s="59"/>
      <c r="N26" s="30" t="s">
        <v>70</v>
      </c>
      <c r="P26" s="54">
        <f>J6</f>
        <v>3746</v>
      </c>
    </row>
    <row r="27" spans="7:16" x14ac:dyDescent="0.35">
      <c r="G27" s="30" t="s">
        <v>77</v>
      </c>
      <c r="K27" s="54">
        <f>J11</f>
        <v>25972</v>
      </c>
      <c r="N27" s="53" t="s">
        <v>100</v>
      </c>
      <c r="P27" s="55">
        <f>P25+P26</f>
        <v>3172</v>
      </c>
    </row>
    <row r="28" spans="7:16" x14ac:dyDescent="0.35">
      <c r="G28" s="30" t="s">
        <v>101</v>
      </c>
      <c r="K28" s="54">
        <f>K11-K27+(-E10)</f>
        <v>3420</v>
      </c>
    </row>
    <row r="29" spans="7:16" ht="15.5" customHeight="1" x14ac:dyDescent="0.35">
      <c r="G29" s="30" t="s">
        <v>31</v>
      </c>
      <c r="K29" s="54">
        <f>E10</f>
        <v>-3199</v>
      </c>
      <c r="N29" s="65" t="s">
        <v>102</v>
      </c>
      <c r="O29" s="59"/>
      <c r="P29" s="59"/>
    </row>
    <row r="30" spans="7:16" x14ac:dyDescent="0.35">
      <c r="G30" s="30" t="s">
        <v>80</v>
      </c>
      <c r="K30" s="54">
        <f>K11</f>
        <v>26193</v>
      </c>
      <c r="N30" s="30" t="s">
        <v>103</v>
      </c>
      <c r="P30" s="53" t="str">
        <f>IF(ABS((P12+P16+P23)-L6)&lt;0.01,"✓ Balanced","✗ Off by "&amp;TEXT((P12+P16+P23)-L6,"#,##0"))</f>
        <v>✓ Balanced</v>
      </c>
    </row>
    <row r="31" spans="7:16" x14ac:dyDescent="0.35">
      <c r="N31" s="30" t="s">
        <v>104</v>
      </c>
      <c r="P31" s="53" t="str">
        <f>IF(ABS(P27-K6)&lt;0.01,"✓ Ties","✗ Off by "&amp;TEXT(P27-K6,"#,##0"))</f>
        <v>✓ Ties</v>
      </c>
    </row>
  </sheetData>
  <mergeCells count="7">
    <mergeCell ref="N29:P29"/>
    <mergeCell ref="N4:P4"/>
    <mergeCell ref="B4:E4"/>
    <mergeCell ref="A1:P1"/>
    <mergeCell ref="G4:L4"/>
    <mergeCell ref="G26:L26"/>
    <mergeCell ref="A2:P2"/>
  </mergeCells>
  <conditionalFormatting sqref="K24">
    <cfRule type="expression" dxfId="3" priority="1">
      <formula>LEFT(K24,1)="✓"</formula>
    </cfRule>
    <cfRule type="expression" dxfId="2" priority="2">
      <formula>LEFT(K24,1)="✗"</formula>
    </cfRule>
  </conditionalFormatting>
  <conditionalFormatting sqref="P30:P31">
    <cfRule type="expression" dxfId="1" priority="3">
      <formula>LEFT(P30,1)="✓"</formula>
    </cfRule>
    <cfRule type="expression" dxfId="0" priority="4">
      <formula>LEFT(P30,1)="✗"</formula>
    </cfRule>
  </conditionalFormatting>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Banner</vt:lpstr>
      <vt:lpstr>Problem - How This Works</vt:lpstr>
      <vt:lpstr>Problem - Model</vt:lpstr>
      <vt:lpstr>Calculator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Rohan Desai</cp:lastModifiedBy>
  <dcterms:created xsi:type="dcterms:W3CDTF">2026-09-03T10:24:39Z</dcterms:created>
  <dcterms:modified xsi:type="dcterms:W3CDTF">2026-09-05T15:07:38Z</dcterms:modified>
</cp:coreProperties>
</file>