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9B2691F5-8CEA-417B-86E1-0E3B21B759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nner" sheetId="1" r:id="rId1"/>
    <sheet name="Problem - US Balance Sheet" sheetId="2" r:id="rId2"/>
    <sheet name="Problem - UK Balance Sheet" sheetId="3" r:id="rId3"/>
    <sheet name="Problem - French Balance Sheet" sheetId="4" r:id="rId4"/>
    <sheet name="Calculator - Inputs" sheetId="5" r:id="rId5"/>
    <sheet name="Calculator - US Balance Sheet" sheetId="6" r:id="rId6"/>
    <sheet name="Calculator - UK Balance Sheet" sheetId="7" r:id="rId7"/>
    <sheet name="Calculator - French BS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8" l="1"/>
  <c r="D34" i="8"/>
  <c r="D33" i="8"/>
  <c r="D36" i="8" s="1"/>
  <c r="D30" i="8"/>
  <c r="D27" i="8"/>
  <c r="D26" i="8"/>
  <c r="D28" i="8" s="1"/>
  <c r="D17" i="8"/>
  <c r="D18" i="8" s="1"/>
  <c r="D16" i="8"/>
  <c r="D15" i="8"/>
  <c r="D11" i="8"/>
  <c r="D12" i="8" s="1"/>
  <c r="D10" i="8"/>
  <c r="D36" i="7"/>
  <c r="D35" i="7"/>
  <c r="D29" i="7"/>
  <c r="D24" i="7"/>
  <c r="D23" i="7"/>
  <c r="D22" i="7"/>
  <c r="D17" i="7"/>
  <c r="D16" i="7"/>
  <c r="D15" i="7"/>
  <c r="D11" i="7"/>
  <c r="D10" i="7"/>
  <c r="D12" i="7" s="1"/>
  <c r="D35" i="6"/>
  <c r="D34" i="6"/>
  <c r="D36" i="6" s="1"/>
  <c r="D29" i="6"/>
  <c r="D26" i="6"/>
  <c r="D25" i="6"/>
  <c r="D24" i="6"/>
  <c r="D17" i="6"/>
  <c r="D16" i="6"/>
  <c r="D12" i="6"/>
  <c r="D11" i="6"/>
  <c r="D10" i="6"/>
  <c r="H36" i="4"/>
  <c r="G36" i="4"/>
  <c r="F36" i="4"/>
  <c r="E36" i="4"/>
  <c r="D36" i="4"/>
  <c r="H28" i="4"/>
  <c r="G28" i="4"/>
  <c r="G39" i="4" s="1"/>
  <c r="F28" i="4"/>
  <c r="E28" i="4"/>
  <c r="E39" i="4" s="1"/>
  <c r="D28" i="4"/>
  <c r="H18" i="4"/>
  <c r="G18" i="4"/>
  <c r="F18" i="4"/>
  <c r="E18" i="4"/>
  <c r="D18" i="4"/>
  <c r="H12" i="4"/>
  <c r="G12" i="4"/>
  <c r="G20" i="4" s="1"/>
  <c r="F12" i="4"/>
  <c r="E12" i="4"/>
  <c r="E20" i="4" s="1"/>
  <c r="D12" i="4"/>
  <c r="D20" i="4" s="1"/>
  <c r="H37" i="3"/>
  <c r="H39" i="3" s="1"/>
  <c r="G37" i="3"/>
  <c r="G39" i="3" s="1"/>
  <c r="F37" i="3"/>
  <c r="F39" i="3" s="1"/>
  <c r="E37" i="3"/>
  <c r="E39" i="3" s="1"/>
  <c r="D37" i="3"/>
  <c r="D39" i="3" s="1"/>
  <c r="H25" i="3"/>
  <c r="G25" i="3"/>
  <c r="F25" i="3"/>
  <c r="E25" i="3"/>
  <c r="D25" i="3"/>
  <c r="H18" i="3"/>
  <c r="H27" i="3" s="1"/>
  <c r="G18" i="3"/>
  <c r="F18" i="3"/>
  <c r="F27" i="3" s="1"/>
  <c r="E18" i="3"/>
  <c r="D18" i="3"/>
  <c r="D27" i="3" s="1"/>
  <c r="H12" i="3"/>
  <c r="H32" i="3" s="1"/>
  <c r="G12" i="3"/>
  <c r="G32" i="3" s="1"/>
  <c r="G40" i="3" s="1"/>
  <c r="F12" i="3"/>
  <c r="E12" i="3"/>
  <c r="D12" i="3"/>
  <c r="D32" i="3" s="1"/>
  <c r="H36" i="2"/>
  <c r="G36" i="2"/>
  <c r="F36" i="2"/>
  <c r="E36" i="2"/>
  <c r="D36" i="2"/>
  <c r="H27" i="2"/>
  <c r="H31" i="2" s="1"/>
  <c r="G27" i="2"/>
  <c r="G31" i="2" s="1"/>
  <c r="F27" i="2"/>
  <c r="F31" i="2" s="1"/>
  <c r="E27" i="2"/>
  <c r="E31" i="2" s="1"/>
  <c r="D27" i="2"/>
  <c r="D31" i="2" s="1"/>
  <c r="H18" i="2"/>
  <c r="G18" i="2"/>
  <c r="F18" i="2"/>
  <c r="E18" i="2"/>
  <c r="D18" i="2"/>
  <c r="H13" i="2"/>
  <c r="H20" i="2" s="1"/>
  <c r="G13" i="2"/>
  <c r="F13" i="2"/>
  <c r="E13" i="2"/>
  <c r="E20" i="2" s="1"/>
  <c r="D13" i="2"/>
  <c r="D20" i="2" s="1"/>
  <c r="D20" i="8" l="1"/>
  <c r="D40" i="3"/>
  <c r="L14" i="1" s="1"/>
  <c r="H40" i="3"/>
  <c r="D18" i="6"/>
  <c r="E32" i="3"/>
  <c r="D37" i="7"/>
  <c r="G20" i="2"/>
  <c r="F20" i="2"/>
  <c r="E38" i="2"/>
  <c r="F32" i="3"/>
  <c r="F40" i="3" s="1"/>
  <c r="D18" i="7"/>
  <c r="G38" i="2"/>
  <c r="G40" i="4"/>
  <c r="F20" i="4"/>
  <c r="D39" i="4"/>
  <c r="D40" i="4" s="1"/>
  <c r="H39" i="4"/>
  <c r="D27" i="6"/>
  <c r="D31" i="6" s="1"/>
  <c r="D38" i="2"/>
  <c r="D39" i="2" s="1"/>
  <c r="H38" i="2"/>
  <c r="H39" i="2" s="1"/>
  <c r="E27" i="3"/>
  <c r="H20" i="4"/>
  <c r="F39" i="4"/>
  <c r="D25" i="7"/>
  <c r="D32" i="7" s="1"/>
  <c r="G27" i="3"/>
  <c r="E40" i="3"/>
  <c r="D13" i="6"/>
  <c r="E40" i="4"/>
  <c r="D39" i="8"/>
  <c r="D41" i="8"/>
  <c r="E39" i="2"/>
  <c r="G39" i="2"/>
  <c r="F38" i="2"/>
  <c r="D20" i="6"/>
  <c r="D38" i="6"/>
  <c r="F40" i="4" l="1"/>
  <c r="D40" i="7"/>
  <c r="F39" i="2"/>
  <c r="L17" i="1"/>
  <c r="H40" i="4"/>
  <c r="D27" i="7"/>
  <c r="L16" i="1"/>
  <c r="L15" i="1"/>
  <c r="L18" i="1"/>
  <c r="D40" i="6"/>
  <c r="L13" i="1"/>
</calcChain>
</file>

<file path=xl/sharedStrings.xml><?xml version="1.0" encoding="utf-8"?>
<sst xmlns="http://schemas.openxmlformats.org/spreadsheetml/2006/main" count="198" uniqueCount="60">
  <si>
    <t>rohandesai.cloud</t>
  </si>
  <si>
    <t>Practice Problems (with Solutions) — Global Holdings Inc.: Balance Sheet Layouts (US / UK / French)</t>
  </si>
  <si>
    <t>How This Works</t>
  </si>
  <si>
    <t>Global Holdings Inc. is one company, but the same year-end figures are presented three different ways below to show how national accounting conventions change the LOOK of a balance sheet without changing the underlying numbers.</t>
  </si>
  <si>
    <t>US GAAP convention (US Balance Sheet tab): assets and liabilities are ordered by liquidity, most-liquid first (Cash, then Receivables, then Inventory; Payables before Long-Term Debt), and the statement ends in a "Total Liabilities and Shareholder's Equity" figure that mirrors Total Assets.</t>
  </si>
  <si>
    <t>UK / IFRS convention (UK Balance Sheet tab): the order is reversed - Non-Current Assets are listed before Current Assets, and the statement is built around "Net Assets" (Non-Current Assets + Net Current Assets - Long-Term Debt), which must equal Total Shareholder's Equity. This is the classic UK/IFRS "net assets = equity" layout.</t>
  </si>
  <si>
    <t>French convention (French Balance Sheet tab): assets keep the non-current-first ordering, but liabilities are grouped as Equity, then Long-Term Debt, then Current Liabilities (an order influenced by the French Plan Comptable General), and the statement totals straight to "Total Liabilities and Shareholder's Equity".</t>
  </si>
  <si>
    <t>None of this changes what the company owns or owes - only the grouping, ordering, and subtotal labels differ. Terminology also shifts: "Net Carrying Value" vs "Net Non-Current Assets", or "Total Assets" vs "Net Assets". A fourth line item — Accrued Liabilities (expenses incurred but not yet paid, such as year-end wages or utilities) — has been added to Current Liabilities on every tab, showing how a new item still finds its place within each convention's existing grouping and ordering.</t>
  </si>
  <si>
    <t>Every tab below still has to balance: Total Assets must equal Total Liabilities plus Shareholder's Equity, which the Balance Check row confirms for each presentation.</t>
  </si>
  <si>
    <t>Common Size Analysis Template</t>
  </si>
  <si>
    <t>Table of Contents</t>
  </si>
  <si>
    <t>Balance Check (Assets = Liabilities + Equity)</t>
  </si>
  <si>
    <t>Banner</t>
  </si>
  <si>
    <t>US Balance Sheet balanced?</t>
  </si>
  <si>
    <t>US Balance Sheet</t>
  </si>
  <si>
    <t>UK Balance Sheet balanced?</t>
  </si>
  <si>
    <t>UK Balance Sheet</t>
  </si>
  <si>
    <t>French Balance Sheet balanced?</t>
  </si>
  <si>
    <t>French Balance Sheet</t>
  </si>
  <si>
    <t>US Model Balance Sheet balanced?</t>
  </si>
  <si>
    <t>UK Model Balance Sheet balanced?</t>
  </si>
  <si>
    <t>French Model Balance Sheet balanced?</t>
  </si>
  <si>
    <t xml:space="preserve"> </t>
  </si>
  <si>
    <t>Global Holdings Inc. - Balance Sheet (US GAAP Presentation)</t>
  </si>
  <si>
    <t>All figures in USD thousands unless stated</t>
  </si>
  <si>
    <t>Assets</t>
  </si>
  <si>
    <t>Current Assets</t>
  </si>
  <si>
    <t>Cash</t>
  </si>
  <si>
    <t>Accounts Receivable</t>
  </si>
  <si>
    <t>Inventory</t>
  </si>
  <si>
    <t>Total Current Assets</t>
  </si>
  <si>
    <t>Non-Current Assets</t>
  </si>
  <si>
    <t>Property Plant and Equipment (PPE)</t>
  </si>
  <si>
    <t>Accumulated Depreciation-PPE</t>
  </si>
  <si>
    <t>Net Carrying Value</t>
  </si>
  <si>
    <t>Total Assets</t>
  </si>
  <si>
    <t>Liabilities</t>
  </si>
  <si>
    <t>Current Liabilities</t>
  </si>
  <si>
    <t>Accounts Payable</t>
  </si>
  <si>
    <t>Unearned Revenue</t>
  </si>
  <si>
    <t>Accrued Liabilities</t>
  </si>
  <si>
    <t>Total Current Liabilities</t>
  </si>
  <si>
    <t>Long Term Debt</t>
  </si>
  <si>
    <t>Total Liabilities</t>
  </si>
  <si>
    <t>Shareholder's Equity</t>
  </si>
  <si>
    <t>Equity Capital</t>
  </si>
  <si>
    <t>Retained Earnings</t>
  </si>
  <si>
    <t>Total Shareholder's Equity</t>
  </si>
  <si>
    <t>Total Liabilities and Shareholder's Equity</t>
  </si>
  <si>
    <t>Global Holdings Inc. - Balance Sheet (UK / IFRS Presentation)</t>
  </si>
  <si>
    <t>Net Non-Current Assets</t>
  </si>
  <si>
    <t>Net Current Assets</t>
  </si>
  <si>
    <t>Net Assets</t>
  </si>
  <si>
    <t>Global Holdings Inc. - Balance Sheet (French Presentation)</t>
  </si>
  <si>
    <t>Inputs - Global Holdings Inc. (enter once, flows into all three layout tabs)</t>
  </si>
  <si>
    <t>Line Item</t>
  </si>
  <si>
    <t>Amount ($ thousands)</t>
  </si>
  <si>
    <t>All figures in USD thousands, linked from the Inputs tab</t>
  </si>
  <si>
    <t>Balance Check</t>
  </si>
  <si>
    <t>Balance Check (Net Assets = Total Equity)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</si>
</sst>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#,##0_)_%;\(#,##0\)_%;_(&quot;–&quot;_)_%;_(@_)_%"/>
    <numFmt numFmtId="165" formatCode="[=0]&quot;Yes&quot;;[=1]&quot;No&quot;"/>
    <numFmt numFmtId="166" formatCode="_-* #,##0.00_-;\(#,##0.00\)_-;_-* &quot;-&quot;_-;_-@"/>
    <numFmt numFmtId="167" formatCode="_(#,##0_);\(#,##0\);_(&quot;–&quot;_);_(@_)"/>
    <numFmt numFmtId="168" formatCode="0&quot;A&quot;"/>
    <numFmt numFmtId="169" formatCode="0000\A"/>
    <numFmt numFmtId="170" formatCode="#,##0;[Red]\(#,##0\)"/>
    <numFmt numFmtId="171" formatCode="_-* #,##0.00_-;\-* #,##0.00_-;_-* &quot;-&quot;??_-;_-@"/>
    <numFmt numFmtId="172" formatCode="#,##0_);[Red]\(#,##0\);\-"/>
    <numFmt numFmtId="173" formatCode="\$#,##0;\(\$#,##0\);&quot;-&quot;"/>
  </numFmts>
  <fonts count="43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b/>
      <sz val="13"/>
      <color rgb="FF1F1F1F"/>
      <name val="Arial"/>
    </font>
    <font>
      <sz val="11"/>
      <color theme="1"/>
      <name val="Arial"/>
    </font>
    <font>
      <b/>
      <sz val="12"/>
      <color rgb="FFFFFFFF"/>
      <name val="Arial"/>
    </font>
    <font>
      <sz val="10"/>
      <color rgb="FF1F1F1F"/>
      <name val="Arial"/>
    </font>
    <font>
      <b/>
      <sz val="20"/>
      <color rgb="FF4472C4"/>
      <name val="Arial"/>
    </font>
    <font>
      <b/>
      <sz val="14"/>
      <color rgb="FF132E57"/>
      <name val="Arial"/>
    </font>
    <font>
      <b/>
      <sz val="11"/>
      <color rgb="FF132E57"/>
      <name val="Arial"/>
    </font>
    <font>
      <b/>
      <sz val="11"/>
      <color theme="1"/>
      <name val="Arial"/>
    </font>
    <font>
      <sz val="10"/>
      <color rgb="FF3271D2"/>
      <name val="Arial"/>
    </font>
    <font>
      <sz val="10"/>
      <color theme="1"/>
      <name val="Arial"/>
    </font>
    <font>
      <sz val="10"/>
      <color rgb="FF000000"/>
      <name val="Arial"/>
    </font>
    <font>
      <sz val="12"/>
      <color theme="1"/>
      <name val="Arial"/>
    </font>
    <font>
      <sz val="12"/>
      <color rgb="FF000000"/>
      <name val="Arial"/>
    </font>
    <font>
      <u/>
      <sz val="12"/>
      <color theme="10"/>
      <name val="Arial"/>
    </font>
    <font>
      <sz val="10"/>
      <color rgb="FF002060"/>
      <name val="Arial"/>
    </font>
    <font>
      <u/>
      <sz val="10"/>
      <color theme="10"/>
      <name val="Arial"/>
      <family val="2"/>
    </font>
    <font>
      <b/>
      <sz val="12"/>
      <color theme="0"/>
      <name val="Arial"/>
    </font>
    <font>
      <sz val="11"/>
      <color theme="0"/>
      <name val="Arial"/>
    </font>
    <font>
      <sz val="10"/>
      <color theme="0"/>
      <name val="Arial"/>
    </font>
    <font>
      <b/>
      <i/>
      <sz val="11"/>
      <color rgb="FFFA621C"/>
      <name val="Arial"/>
    </font>
    <font>
      <b/>
      <sz val="11"/>
      <color theme="0"/>
      <name val="Arial"/>
    </font>
    <font>
      <b/>
      <sz val="14"/>
      <color rgb="FF3271D2"/>
      <name val="Arial"/>
    </font>
    <font>
      <b/>
      <sz val="11"/>
      <color rgb="FFFFFFFF"/>
      <name val="Arial"/>
    </font>
    <font>
      <sz val="11"/>
      <color rgb="FFFFFFFF"/>
      <name val="Arial"/>
    </font>
    <font>
      <b/>
      <sz val="11"/>
      <color rgb="FFFA621C"/>
      <name val="Arial"/>
    </font>
    <font>
      <b/>
      <sz val="10"/>
      <color rgb="FF3271D2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0"/>
      <color theme="0"/>
      <name val="Arial"/>
    </font>
    <font>
      <b/>
      <sz val="10"/>
      <color rgb="FFFA621C"/>
      <name val="Arial"/>
    </font>
    <font>
      <i/>
      <sz val="10"/>
      <color theme="1"/>
      <name val="Arial"/>
    </font>
    <font>
      <b/>
      <sz val="10"/>
      <color rgb="FF000000"/>
      <name val="Arial"/>
    </font>
    <font>
      <b/>
      <sz val="10"/>
      <color theme="1"/>
      <name val="Arial"/>
    </font>
    <font>
      <b/>
      <sz val="11"/>
      <color rgb="FF3271D2"/>
      <name val="Arial"/>
    </font>
    <font>
      <sz val="11"/>
      <color rgb="FF3271D2"/>
      <name val="Arial"/>
    </font>
    <font>
      <sz val="10"/>
      <color rgb="FF0000FF"/>
      <name val="Arial"/>
    </font>
    <font>
      <b/>
      <sz val="13"/>
      <name val="Arial"/>
    </font>
    <font>
      <b/>
      <sz val="11"/>
      <name val="Arial"/>
    </font>
    <font>
      <sz val="11"/>
      <name val="Arial"/>
    </font>
    <font>
      <i/>
      <sz val="9"/>
      <name val="Arial"/>
    </font>
    <font>
      <sz val="10"/>
      <color rgb="FF008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132E57"/>
        <bgColor indexed="64"/>
      </patternFill>
    </fill>
    <fill>
      <patternFill patternType="solid">
        <fgColor rgb="FF4472C4"/>
      </patternFill>
    </fill>
    <fill>
      <patternFill patternType="solid">
        <fgColor rgb="FFFFF7E6"/>
      </patternFill>
    </fill>
    <fill>
      <patternFill patternType="solid">
        <fgColor rgb="FF4472C4"/>
        <bgColor indexed="64"/>
      </patternFill>
    </fill>
    <fill>
      <patternFill patternType="solid">
        <fgColor rgb="FF132E57"/>
        <bgColor rgb="FF132E57"/>
      </patternFill>
    </fill>
    <fill>
      <patternFill patternType="solid">
        <fgColor rgb="FFD9E5F7"/>
        <bgColor rgb="FFD9E5F7"/>
      </patternFill>
    </fill>
    <fill>
      <patternFill patternType="solid">
        <fgColor rgb="FFFFFF00"/>
      </patternFill>
    </fill>
    <fill>
      <patternFill patternType="solid">
        <fgColor rgb="FFD9E5F7"/>
      </patternFill>
    </fill>
  </fills>
  <borders count="11">
    <border>
      <left/>
      <right/>
      <top/>
      <bottom/>
      <diagonal/>
    </border>
    <border>
      <left/>
      <right style="thick">
        <color rgb="FF132E57"/>
      </right>
      <top/>
      <bottom/>
      <diagonal/>
    </border>
    <border>
      <left style="thick">
        <color rgb="FF132E57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ck">
        <color rgb="FF132E57"/>
      </left>
      <right/>
      <top/>
      <bottom style="thick">
        <color rgb="FF132E57"/>
      </bottom>
      <diagonal/>
    </border>
    <border>
      <left/>
      <right/>
      <top/>
      <bottom style="thick">
        <color rgb="FF132E57"/>
      </bottom>
      <diagonal/>
    </border>
    <border>
      <left/>
      <right style="thick">
        <color rgb="FF132E57"/>
      </right>
      <top/>
      <bottom style="thick">
        <color rgb="FF132E57"/>
      </bottom>
      <diagonal/>
    </border>
    <border>
      <left/>
      <right/>
      <top style="thin">
        <color rgb="FF3271D2"/>
      </top>
      <bottom style="medium">
        <color rgb="FF3271D2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/>
    <xf numFmtId="0" fontId="3" fillId="3" borderId="2" xfId="0" applyFont="1" applyFill="1" applyBorder="1"/>
    <xf numFmtId="0" fontId="3" fillId="3" borderId="0" xfId="0" applyFont="1" applyFill="1"/>
    <xf numFmtId="0" fontId="3" fillId="3" borderId="1" xfId="0" applyFont="1" applyFill="1" applyBorder="1"/>
    <xf numFmtId="0" fontId="3" fillId="0" borderId="2" xfId="0" applyFont="1" applyBorder="1"/>
    <xf numFmtId="0" fontId="6" fillId="0" borderId="0" xfId="0" applyFont="1" applyProtection="1">
      <protection locked="0"/>
    </xf>
    <xf numFmtId="0" fontId="7" fillId="0" borderId="0" xfId="0" applyFont="1" applyAlignment="1">
      <alignment horizontal="right"/>
    </xf>
    <xf numFmtId="0" fontId="3" fillId="0" borderId="1" xfId="0" applyFont="1" applyBorder="1"/>
    <xf numFmtId="0" fontId="8" fillId="0" borderId="0" xfId="0" applyFont="1" applyProtection="1">
      <protection locked="0"/>
    </xf>
    <xf numFmtId="0" fontId="8" fillId="0" borderId="0" xfId="0" applyFont="1"/>
    <xf numFmtId="0" fontId="9" fillId="0" borderId="0" xfId="0" applyFont="1"/>
    <xf numFmtId="0" fontId="10" fillId="0" borderId="3" xfId="0" applyFont="1" applyBorder="1" applyProtection="1">
      <protection locked="0"/>
    </xf>
    <xf numFmtId="0" fontId="11" fillId="0" borderId="0" xfId="0" applyFont="1"/>
    <xf numFmtId="0" fontId="5" fillId="0" borderId="4" xfId="0" applyFont="1" applyBorder="1" applyAlignment="1" applyProtection="1">
      <alignment horizontal="left"/>
      <protection locked="0"/>
    </xf>
    <xf numFmtId="0" fontId="11" fillId="0" borderId="4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10" fillId="0" borderId="0" xfId="0" applyFont="1"/>
    <xf numFmtId="0" fontId="5" fillId="0" borderId="0" xfId="0" applyFont="1"/>
    <xf numFmtId="0" fontId="12" fillId="0" borderId="0" xfId="0" applyFont="1"/>
    <xf numFmtId="164" fontId="10" fillId="0" borderId="0" xfId="0" applyNumberFormat="1" applyFont="1" applyProtection="1">
      <protection locked="0"/>
    </xf>
    <xf numFmtId="0" fontId="13" fillId="0" borderId="0" xfId="0" applyFont="1"/>
    <xf numFmtId="165" fontId="14" fillId="0" borderId="0" xfId="0" applyNumberFormat="1" applyFont="1" applyAlignment="1" applyProtection="1">
      <alignment horizontal="center"/>
      <protection locked="0"/>
    </xf>
    <xf numFmtId="164" fontId="15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164" fontId="13" fillId="0" borderId="0" xfId="0" applyNumberFormat="1" applyFont="1"/>
    <xf numFmtId="164" fontId="17" fillId="0" borderId="0" xfId="0" applyNumberFormat="1" applyFont="1"/>
    <xf numFmtId="0" fontId="18" fillId="0" borderId="0" xfId="0" applyFont="1"/>
    <xf numFmtId="0" fontId="11" fillId="6" borderId="0" xfId="0" applyFont="1" applyFill="1"/>
    <xf numFmtId="164" fontId="19" fillId="0" borderId="0" xfId="0" applyNumberFormat="1" applyFont="1"/>
    <xf numFmtId="0" fontId="20" fillId="6" borderId="0" xfId="0" applyFont="1" applyFill="1"/>
    <xf numFmtId="164" fontId="19" fillId="6" borderId="0" xfId="0" applyNumberFormat="1" applyFont="1" applyFill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7" borderId="0" xfId="0" applyFont="1" applyFill="1"/>
    <xf numFmtId="166" fontId="21" fillId="0" borderId="0" xfId="0" applyNumberFormat="1" applyFont="1" applyAlignment="1">
      <alignment horizont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37" fontId="23" fillId="8" borderId="0" xfId="0" applyNumberFormat="1" applyFont="1" applyFill="1" applyAlignment="1">
      <alignment vertical="center"/>
    </xf>
    <xf numFmtId="167" fontId="24" fillId="8" borderId="0" xfId="0" applyNumberFormat="1" applyFont="1" applyFill="1" applyAlignment="1">
      <alignment vertical="center"/>
    </xf>
    <xf numFmtId="167" fontId="25" fillId="8" borderId="0" xfId="0" applyNumberFormat="1" applyFont="1" applyFill="1" applyAlignment="1">
      <alignment vertical="center"/>
    </xf>
    <xf numFmtId="167" fontId="24" fillId="8" borderId="0" xfId="0" applyNumberFormat="1" applyFont="1" applyFill="1" applyAlignment="1">
      <alignment horizontal="right"/>
    </xf>
    <xf numFmtId="168" fontId="22" fillId="0" borderId="0" xfId="0" applyNumberFormat="1" applyFont="1" applyAlignment="1">
      <alignment horizontal="right"/>
    </xf>
    <xf numFmtId="37" fontId="3" fillId="0" borderId="0" xfId="0" applyNumberFormat="1" applyFont="1" applyAlignment="1">
      <alignment vertical="center"/>
    </xf>
    <xf numFmtId="0" fontId="26" fillId="0" borderId="0" xfId="0" applyFont="1" applyAlignment="1">
      <alignment horizontal="left"/>
    </xf>
    <xf numFmtId="37" fontId="27" fillId="0" borderId="0" xfId="0" applyNumberFormat="1" applyFont="1" applyAlignment="1">
      <alignment vertical="center"/>
    </xf>
    <xf numFmtId="167" fontId="28" fillId="0" borderId="0" xfId="0" applyNumberFormat="1" applyFont="1" applyAlignment="1">
      <alignment vertical="center"/>
    </xf>
    <xf numFmtId="167" fontId="29" fillId="0" borderId="0" xfId="0" applyNumberFormat="1" applyFont="1" applyAlignment="1">
      <alignment vertical="center"/>
    </xf>
    <xf numFmtId="167" fontId="28" fillId="0" borderId="0" xfId="0" applyNumberFormat="1" applyFont="1" applyAlignment="1">
      <alignment horizontal="right"/>
    </xf>
    <xf numFmtId="168" fontId="30" fillId="0" borderId="0" xfId="0" applyNumberFormat="1" applyFont="1" applyAlignment="1">
      <alignment horizontal="right"/>
    </xf>
    <xf numFmtId="37" fontId="11" fillId="0" borderId="0" xfId="0" applyNumberFormat="1" applyFont="1" applyAlignment="1">
      <alignment vertical="center"/>
    </xf>
    <xf numFmtId="0" fontId="31" fillId="0" borderId="0" xfId="0" applyFont="1" applyAlignment="1">
      <alignment horizontal="left"/>
    </xf>
    <xf numFmtId="164" fontId="32" fillId="0" borderId="0" xfId="0" applyNumberFormat="1" applyFont="1" applyAlignment="1">
      <alignment vertical="center"/>
    </xf>
    <xf numFmtId="169" fontId="33" fillId="0" borderId="8" xfId="0" applyNumberFormat="1" applyFont="1" applyBorder="1"/>
    <xf numFmtId="169" fontId="33" fillId="0" borderId="0" xfId="0" applyNumberFormat="1" applyFont="1"/>
    <xf numFmtId="0" fontId="34" fillId="0" borderId="0" xfId="0" applyFont="1"/>
    <xf numFmtId="0" fontId="34" fillId="0" borderId="0" xfId="0" applyFont="1" applyAlignment="1">
      <alignment horizontal="left" indent="1"/>
    </xf>
    <xf numFmtId="0" fontId="11" fillId="0" borderId="0" xfId="0" applyFont="1" applyAlignment="1">
      <alignment horizontal="left"/>
    </xf>
    <xf numFmtId="170" fontId="11" fillId="0" borderId="0" xfId="0" applyNumberFormat="1" applyFont="1" applyAlignment="1">
      <alignment horizontal="left" indent="2"/>
    </xf>
    <xf numFmtId="170" fontId="11" fillId="0" borderId="0" xfId="0" applyNumberFormat="1" applyFont="1" applyAlignment="1">
      <alignment horizontal="left"/>
    </xf>
    <xf numFmtId="167" fontId="10" fillId="0" borderId="0" xfId="0" applyNumberFormat="1" applyFont="1" applyAlignment="1">
      <alignment horizontal="right"/>
    </xf>
    <xf numFmtId="170" fontId="34" fillId="0" borderId="0" xfId="0" applyNumberFormat="1" applyFont="1" applyAlignment="1">
      <alignment horizontal="left"/>
    </xf>
    <xf numFmtId="167" fontId="12" fillId="0" borderId="9" xfId="0" applyNumberFormat="1" applyFont="1" applyBorder="1" applyAlignment="1">
      <alignment horizontal="right"/>
    </xf>
    <xf numFmtId="171" fontId="11" fillId="0" borderId="0" xfId="0" applyNumberFormat="1" applyFont="1"/>
    <xf numFmtId="170" fontId="11" fillId="0" borderId="0" xfId="0" applyNumberFormat="1" applyFont="1"/>
    <xf numFmtId="167" fontId="11" fillId="0" borderId="0" xfId="0" applyNumberFormat="1" applyFont="1" applyAlignment="1">
      <alignment horizontal="center" vertical="center"/>
    </xf>
    <xf numFmtId="170" fontId="34" fillId="0" borderId="0" xfId="0" applyNumberFormat="1" applyFont="1" applyAlignment="1">
      <alignment horizontal="left" indent="1"/>
    </xf>
    <xf numFmtId="170" fontId="34" fillId="0" borderId="0" xfId="0" applyNumberFormat="1" applyFont="1"/>
    <xf numFmtId="170" fontId="11" fillId="0" borderId="0" xfId="0" applyNumberFormat="1" applyFont="1" applyAlignment="1">
      <alignment horizontal="left" wrapText="1" indent="2"/>
    </xf>
    <xf numFmtId="170" fontId="11" fillId="0" borderId="0" xfId="0" applyNumberFormat="1" applyFont="1" applyAlignment="1">
      <alignment horizontal="left" wrapText="1"/>
    </xf>
    <xf numFmtId="167" fontId="33" fillId="0" borderId="10" xfId="0" applyNumberFormat="1" applyFont="1" applyBorder="1" applyAlignment="1">
      <alignment horizontal="right" vertical="center"/>
    </xf>
    <xf numFmtId="167" fontId="12" fillId="0" borderId="0" xfId="0" applyNumberFormat="1" applyFont="1" applyAlignment="1">
      <alignment horizontal="right"/>
    </xf>
    <xf numFmtId="170" fontId="11" fillId="0" borderId="0" xfId="0" applyNumberFormat="1" applyFont="1" applyAlignment="1">
      <alignment horizontal="left" indent="1"/>
    </xf>
    <xf numFmtId="170" fontId="34" fillId="0" borderId="0" xfId="0" applyNumberFormat="1" applyFont="1" applyAlignment="1">
      <alignment vertical="top"/>
    </xf>
    <xf numFmtId="167" fontId="33" fillId="0" borderId="10" xfId="0" applyNumberFormat="1" applyFont="1" applyBorder="1" applyAlignment="1">
      <alignment horizontal="right"/>
    </xf>
    <xf numFmtId="167" fontId="12" fillId="0" borderId="0" xfId="0" applyNumberFormat="1" applyFont="1"/>
    <xf numFmtId="37" fontId="35" fillId="0" borderId="0" xfId="0" applyNumberFormat="1" applyFont="1" applyAlignment="1">
      <alignment vertical="center"/>
    </xf>
    <xf numFmtId="167" fontId="24" fillId="0" borderId="0" xfId="0" applyNumberFormat="1" applyFont="1" applyAlignment="1">
      <alignment vertical="center"/>
    </xf>
    <xf numFmtId="167" fontId="25" fillId="0" borderId="0" xfId="0" applyNumberFormat="1" applyFont="1" applyAlignment="1">
      <alignment vertical="center"/>
    </xf>
    <xf numFmtId="167" fontId="24" fillId="0" borderId="0" xfId="0" applyNumberFormat="1" applyFont="1" applyAlignment="1">
      <alignment horizontal="right"/>
    </xf>
    <xf numFmtId="169" fontId="27" fillId="0" borderId="0" xfId="0" applyNumberFormat="1" applyFont="1"/>
    <xf numFmtId="170" fontId="12" fillId="0" borderId="0" xfId="0" applyNumberFormat="1" applyFont="1" applyAlignment="1">
      <alignment horizontal="left" indent="2"/>
    </xf>
    <xf numFmtId="170" fontId="12" fillId="0" borderId="0" xfId="0" applyNumberFormat="1" applyFont="1" applyAlignment="1">
      <alignment horizontal="left" wrapText="1" indent="2"/>
    </xf>
    <xf numFmtId="0" fontId="34" fillId="0" borderId="0" xfId="0" applyFont="1" applyAlignment="1">
      <alignment horizontal="left"/>
    </xf>
    <xf numFmtId="170" fontId="34" fillId="0" borderId="0" xfId="0" applyNumberFormat="1" applyFont="1" applyAlignment="1">
      <alignment horizontal="left" vertical="top"/>
    </xf>
    <xf numFmtId="0" fontId="36" fillId="0" borderId="0" xfId="0" applyFont="1"/>
    <xf numFmtId="172" fontId="33" fillId="0" borderId="10" xfId="0" applyNumberFormat="1" applyFont="1" applyBorder="1" applyAlignment="1">
      <alignment horizontal="right" vertical="center"/>
    </xf>
    <xf numFmtId="172" fontId="33" fillId="0" borderId="0" xfId="0" applyNumberFormat="1" applyFont="1" applyAlignment="1">
      <alignment horizontal="right" vertical="center"/>
    </xf>
    <xf numFmtId="0" fontId="39" fillId="0" borderId="0" xfId="0" applyFont="1"/>
    <xf numFmtId="0" fontId="40" fillId="0" borderId="0" xfId="0" applyFont="1"/>
    <xf numFmtId="173" fontId="37" fillId="9" borderId="0" xfId="0" applyNumberFormat="1" applyFont="1" applyFill="1"/>
    <xf numFmtId="0" fontId="35" fillId="10" borderId="0" xfId="0" applyFont="1" applyFill="1"/>
    <xf numFmtId="0" fontId="41" fillId="0" borderId="0" xfId="0" applyFont="1"/>
    <xf numFmtId="0" fontId="42" fillId="0" borderId="0" xfId="0" applyFont="1"/>
    <xf numFmtId="0" fontId="33" fillId="0" borderId="0" xfId="0" applyFont="1"/>
    <xf numFmtId="0" fontId="5" fillId="5" borderId="1" xfId="0" applyFont="1" applyFill="1" applyBorder="1" applyAlignment="1">
      <alignment horizontal="left" vertical="top" wrapText="1"/>
    </xf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8" fillId="0" borderId="0" xfId="0" applyFont="1"/>
  </cellXfs>
  <cellStyles count="1">
    <cellStyle name="Normal" xfId="0" builtinId="0"/>
  </cellStyles>
  <dxfs count="7"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theme="0"/>
      </font>
      <fill>
        <patternFill>
          <bgColor rgb="FFFA621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workbookViewId="0">
      <selection sqref="A1:M1"/>
    </sheetView>
  </sheetViews>
  <sheetFormatPr defaultRowHeight="14.5" x14ac:dyDescent="0.35"/>
  <cols>
    <col min="1" max="1" width="4.54296875" customWidth="1"/>
    <col min="2" max="2" width="4.81640625" customWidth="1"/>
    <col min="3" max="3" width="36.54296875" customWidth="1"/>
    <col min="4" max="4" width="10.54296875" customWidth="1"/>
    <col min="12" max="12" width="36.54296875" customWidth="1"/>
    <col min="13" max="13" width="4.81640625" customWidth="1"/>
    <col min="14" max="15" width="8.7265625" customWidth="1"/>
  </cols>
  <sheetData>
    <row r="1" spans="1:13" ht="30" customHeight="1" x14ac:dyDescent="0.35">
      <c r="A1" s="99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ht="22" customHeight="1" x14ac:dyDescent="0.35">
      <c r="A2" s="101" t="s">
        <v>1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8"/>
    </row>
    <row r="3" spans="1:13" ht="19.5" customHeight="1" x14ac:dyDescent="0.35">
      <c r="A3" s="1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4"/>
    </row>
    <row r="4" spans="1:13" ht="20" customHeight="1" x14ac:dyDescent="0.35">
      <c r="A4" s="100" t="s">
        <v>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8"/>
    </row>
    <row r="5" spans="1:13" ht="30" customHeight="1" x14ac:dyDescent="0.35">
      <c r="A5" s="96" t="s">
        <v>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8"/>
    </row>
    <row r="6" spans="1:13" ht="30" customHeight="1" x14ac:dyDescent="0.35">
      <c r="A6" s="96" t="s">
        <v>4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8"/>
    </row>
    <row r="7" spans="1:13" ht="30" customHeight="1" x14ac:dyDescent="0.35">
      <c r="A7" s="96" t="s">
        <v>5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8"/>
    </row>
    <row r="8" spans="1:13" ht="30" customHeight="1" x14ac:dyDescent="0.35">
      <c r="A8" s="96" t="s">
        <v>6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8"/>
    </row>
    <row r="9" spans="1:13" ht="30" customHeight="1" x14ac:dyDescent="0.35">
      <c r="A9" s="96" t="s">
        <v>7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</row>
    <row r="10" spans="1:13" ht="30" customHeight="1" x14ac:dyDescent="0.35">
      <c r="A10" s="96" t="s">
        <v>8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8"/>
    </row>
    <row r="11" spans="1:13" ht="28.5" customHeight="1" x14ac:dyDescent="0.5">
      <c r="A11" s="1"/>
      <c r="B11" s="5"/>
      <c r="C11" s="6" t="s">
        <v>9</v>
      </c>
      <c r="D11" s="1"/>
      <c r="E11" s="1"/>
      <c r="F11" s="1"/>
      <c r="G11" s="1"/>
      <c r="H11" s="1"/>
      <c r="I11" s="1"/>
      <c r="J11" s="1"/>
      <c r="K11" s="1"/>
      <c r="L11" s="7"/>
      <c r="M11" s="8"/>
    </row>
    <row r="12" spans="1:13" ht="19.5" customHeight="1" x14ac:dyDescent="0.35">
      <c r="A12" s="1"/>
      <c r="B12" s="5"/>
      <c r="C12" s="9" t="s">
        <v>10</v>
      </c>
      <c r="D12" s="1"/>
      <c r="E12" s="1"/>
      <c r="F12" s="1"/>
      <c r="G12" s="1"/>
      <c r="H12" s="10" t="s">
        <v>11</v>
      </c>
      <c r="I12" s="1"/>
      <c r="J12" s="1"/>
      <c r="K12" s="11"/>
      <c r="L12" s="1"/>
      <c r="M12" s="8"/>
    </row>
    <row r="13" spans="1:13" ht="19.5" customHeight="1" x14ac:dyDescent="0.35">
      <c r="A13" s="1"/>
      <c r="B13" s="5"/>
      <c r="C13" s="12" t="s">
        <v>12</v>
      </c>
      <c r="D13" s="13"/>
      <c r="E13" s="13"/>
      <c r="F13" s="13"/>
      <c r="G13" s="13"/>
      <c r="H13" s="14" t="s">
        <v>13</v>
      </c>
      <c r="I13" s="15"/>
      <c r="J13" s="15"/>
      <c r="K13" s="15"/>
      <c r="L13" s="16" t="str">
        <f>IF(ROUND(SUM('Problem - US Balance Sheet'!D39:H39),2)=0,"Balanced","Off")</f>
        <v>Balanced</v>
      </c>
      <c r="M13" s="8"/>
    </row>
    <row r="14" spans="1:13" ht="19.5" customHeight="1" x14ac:dyDescent="0.35">
      <c r="A14" s="1"/>
      <c r="B14" s="5"/>
      <c r="C14" s="17" t="s">
        <v>14</v>
      </c>
      <c r="D14" s="13"/>
      <c r="E14" s="13"/>
      <c r="F14" s="13"/>
      <c r="G14" s="13"/>
      <c r="H14" s="18" t="s">
        <v>15</v>
      </c>
      <c r="I14" s="13"/>
      <c r="J14" s="13"/>
      <c r="K14" s="13"/>
      <c r="L14" s="19" t="str">
        <f>IF(ROUND(SUM('Problem - UK Balance Sheet'!D40:H40),2)=0,"Balanced","Off")</f>
        <v>Balanced</v>
      </c>
      <c r="M14" s="8"/>
    </row>
    <row r="15" spans="1:13" ht="19.5" customHeight="1" x14ac:dyDescent="0.35">
      <c r="A15" s="1"/>
      <c r="B15" s="5"/>
      <c r="C15" s="20" t="s">
        <v>16</v>
      </c>
      <c r="D15" s="13"/>
      <c r="E15" s="13"/>
      <c r="F15" s="13"/>
      <c r="G15" s="13"/>
      <c r="H15" s="18" t="s">
        <v>17</v>
      </c>
      <c r="I15" s="13"/>
      <c r="J15" s="13"/>
      <c r="K15" s="13"/>
      <c r="L15" s="19" t="str">
        <f>IF(ROUND(SUM('Problem - French Balance Sheet'!D40:H40),2)=0,"Balanced","Off")</f>
        <v>Balanced</v>
      </c>
      <c r="M15" s="8"/>
    </row>
    <row r="16" spans="1:13" ht="19.5" customHeight="1" x14ac:dyDescent="0.35">
      <c r="A16" s="1"/>
      <c r="B16" s="5"/>
      <c r="C16" s="20" t="s">
        <v>18</v>
      </c>
      <c r="D16" s="13"/>
      <c r="E16" s="13"/>
      <c r="F16" s="13"/>
      <c r="G16" s="13"/>
      <c r="H16" s="21" t="s">
        <v>19</v>
      </c>
      <c r="I16" s="13"/>
      <c r="J16" s="13"/>
      <c r="K16" s="13"/>
      <c r="L16" s="22">
        <f>IF(SUM('Problem - US Balance Sheet'!D39:H39)=0,0,1)</f>
        <v>0</v>
      </c>
      <c r="M16" s="8"/>
    </row>
    <row r="17" spans="1:13" ht="19.5" customHeight="1" x14ac:dyDescent="0.35">
      <c r="A17" s="1"/>
      <c r="B17" s="5"/>
      <c r="C17" s="23" t="s">
        <v>16</v>
      </c>
      <c r="D17" s="13"/>
      <c r="E17" s="13"/>
      <c r="F17" s="13"/>
      <c r="G17" s="13"/>
      <c r="H17" s="21" t="s">
        <v>20</v>
      </c>
      <c r="I17" s="13"/>
      <c r="J17" s="13"/>
      <c r="K17" s="13"/>
      <c r="L17" s="22">
        <f>IF(SUM('Problem - UK Balance Sheet'!D40:H40)=0,0,1)</f>
        <v>0</v>
      </c>
      <c r="M17" s="8"/>
    </row>
    <row r="18" spans="1:13" ht="19.5" customHeight="1" x14ac:dyDescent="0.35">
      <c r="A18" s="1"/>
      <c r="B18" s="5"/>
      <c r="C18" s="23" t="s">
        <v>18</v>
      </c>
      <c r="D18" s="13"/>
      <c r="E18" s="13"/>
      <c r="F18" s="13"/>
      <c r="G18" s="13"/>
      <c r="H18" s="21" t="s">
        <v>21</v>
      </c>
      <c r="I18" s="13"/>
      <c r="J18" s="13"/>
      <c r="K18" s="13"/>
      <c r="L18" s="22">
        <f>IF(SUM('Problem - French Balance Sheet'!D40:H40)=0,0,1)</f>
        <v>0</v>
      </c>
      <c r="M18" s="8"/>
    </row>
    <row r="19" spans="1:13" ht="19.5" customHeight="1" x14ac:dyDescent="0.35">
      <c r="A19" s="1"/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8"/>
    </row>
    <row r="20" spans="1:13" ht="19.5" customHeight="1" x14ac:dyDescent="0.35">
      <c r="A20" s="1"/>
      <c r="B20" s="5"/>
      <c r="C20" s="23"/>
      <c r="D20" s="13"/>
      <c r="E20" s="13"/>
      <c r="F20" s="13"/>
      <c r="G20" s="13"/>
      <c r="H20" s="13"/>
      <c r="I20" s="13"/>
      <c r="J20" s="13"/>
      <c r="K20" s="13"/>
      <c r="L20" s="13"/>
      <c r="M20" s="8"/>
    </row>
    <row r="21" spans="1:13" ht="19.5" customHeight="1" x14ac:dyDescent="0.35">
      <c r="A21" s="1"/>
      <c r="B21" s="5"/>
      <c r="C21" s="24"/>
      <c r="D21" s="13"/>
      <c r="E21" s="13"/>
      <c r="F21" s="13"/>
      <c r="G21" s="13"/>
      <c r="H21" s="13"/>
      <c r="I21" s="13"/>
      <c r="J21" s="13"/>
      <c r="K21" s="13"/>
      <c r="L21" s="13"/>
      <c r="M21" s="8"/>
    </row>
    <row r="22" spans="1:13" ht="19.5" customHeight="1" x14ac:dyDescent="0.35">
      <c r="A22" s="1"/>
      <c r="B22" s="5"/>
      <c r="C22" s="24"/>
      <c r="D22" s="13"/>
      <c r="E22" s="13"/>
      <c r="F22" s="13"/>
      <c r="G22" s="13"/>
      <c r="H22" s="13"/>
      <c r="I22" s="13"/>
      <c r="J22" s="13"/>
      <c r="K22" s="13"/>
      <c r="L22" s="13"/>
      <c r="M22" s="8"/>
    </row>
    <row r="23" spans="1:13" ht="19.5" customHeight="1" x14ac:dyDescent="0.35">
      <c r="A23" s="1"/>
      <c r="B23" s="5"/>
      <c r="C23" s="24"/>
      <c r="D23" s="13"/>
      <c r="E23" s="13"/>
      <c r="F23" s="13"/>
      <c r="G23" s="13"/>
      <c r="H23" s="13"/>
      <c r="I23" s="13"/>
      <c r="J23" s="13"/>
      <c r="K23" s="13"/>
      <c r="L23" s="13"/>
      <c r="M23" s="8"/>
    </row>
    <row r="24" spans="1:13" ht="19.5" customHeight="1" x14ac:dyDescent="0.35">
      <c r="A24" s="1"/>
      <c r="B24" s="5"/>
      <c r="C24" s="24"/>
      <c r="D24" s="13"/>
      <c r="E24" s="13"/>
      <c r="F24" s="13"/>
      <c r="G24" s="13"/>
      <c r="H24" s="13"/>
      <c r="I24" s="13"/>
      <c r="J24" s="13"/>
      <c r="K24" s="13"/>
      <c r="L24" s="13"/>
      <c r="M24" s="8"/>
    </row>
    <row r="25" spans="1:13" ht="19.5" customHeight="1" x14ac:dyDescent="0.35">
      <c r="A25" s="1"/>
      <c r="B25" s="5"/>
      <c r="C25" s="24"/>
      <c r="D25" s="13"/>
      <c r="E25" s="13"/>
      <c r="F25" s="13"/>
      <c r="G25" s="13"/>
      <c r="H25" s="13"/>
      <c r="I25" s="13"/>
      <c r="J25" s="13"/>
      <c r="K25" s="13"/>
      <c r="L25" s="13"/>
      <c r="M25" s="8"/>
    </row>
    <row r="26" spans="1:13" ht="19.5" customHeight="1" x14ac:dyDescent="0.35">
      <c r="A26" s="1"/>
      <c r="B26" s="5"/>
      <c r="C26" s="25"/>
      <c r="D26" s="13"/>
      <c r="E26" s="13"/>
      <c r="F26" s="13"/>
      <c r="G26" s="13"/>
      <c r="H26" s="13"/>
      <c r="I26" s="13"/>
      <c r="J26" s="13"/>
      <c r="K26" s="13"/>
      <c r="L26" s="13"/>
      <c r="M26" s="8"/>
    </row>
    <row r="27" spans="1:13" ht="19.5" customHeight="1" x14ac:dyDescent="0.35">
      <c r="A27" s="1"/>
      <c r="B27" s="5"/>
      <c r="C27" s="25"/>
      <c r="D27" s="13"/>
      <c r="E27" s="13"/>
      <c r="F27" s="13"/>
      <c r="G27" s="13"/>
      <c r="H27" s="13"/>
      <c r="I27" s="13"/>
      <c r="J27" s="13"/>
      <c r="K27" s="13"/>
      <c r="L27" s="13"/>
      <c r="M27" s="8"/>
    </row>
    <row r="28" spans="1:13" ht="19.5" customHeight="1" x14ac:dyDescent="0.35">
      <c r="A28" s="1"/>
      <c r="B28" s="5"/>
      <c r="C28" s="26"/>
      <c r="D28" s="13"/>
      <c r="E28" s="13"/>
      <c r="F28" s="13"/>
      <c r="G28" s="13"/>
      <c r="H28" s="13"/>
      <c r="I28" s="13"/>
      <c r="J28" s="13"/>
      <c r="K28" s="13"/>
      <c r="L28" s="13"/>
      <c r="M28" s="8"/>
    </row>
    <row r="29" spans="1:13" ht="19.5" customHeight="1" x14ac:dyDescent="0.35">
      <c r="A29" s="1"/>
      <c r="B29" s="5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8"/>
    </row>
    <row r="30" spans="1:13" ht="19.5" customHeight="1" x14ac:dyDescent="0.35">
      <c r="A30" s="1"/>
      <c r="B30" s="5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8"/>
    </row>
    <row r="31" spans="1:13" ht="19.5" customHeight="1" x14ac:dyDescent="0.35">
      <c r="A31" s="1"/>
      <c r="B31" s="5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8"/>
    </row>
    <row r="32" spans="1:13" ht="19.5" customHeight="1" x14ac:dyDescent="0.35">
      <c r="A32" s="1"/>
      <c r="B32" s="5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8"/>
    </row>
    <row r="33" spans="1:13" ht="19.5" customHeight="1" x14ac:dyDescent="0.35">
      <c r="A33" s="1"/>
      <c r="B33" s="5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8"/>
    </row>
    <row r="34" spans="1:13" ht="19.5" customHeight="1" x14ac:dyDescent="0.35">
      <c r="A34" s="1"/>
      <c r="B34" s="5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8"/>
    </row>
    <row r="35" spans="1:13" ht="19.5" customHeight="1" x14ac:dyDescent="0.35">
      <c r="A35" s="1"/>
      <c r="B35" s="5"/>
      <c r="C35" s="29"/>
      <c r="D35" s="30"/>
      <c r="E35" s="30"/>
      <c r="F35" s="30"/>
      <c r="G35" s="30"/>
      <c r="H35" s="30"/>
      <c r="I35" s="30"/>
      <c r="J35" s="30"/>
      <c r="K35" s="30"/>
      <c r="L35" s="30"/>
      <c r="M35" s="8"/>
    </row>
    <row r="36" spans="1:13" ht="19.5" customHeight="1" x14ac:dyDescent="0.35">
      <c r="A36" s="1"/>
      <c r="B36" s="5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8"/>
    </row>
    <row r="37" spans="1:13" ht="19.5" customHeight="1" x14ac:dyDescent="0.35">
      <c r="A37" s="1"/>
      <c r="B37" s="5"/>
      <c r="C37" s="31"/>
      <c r="D37" s="30"/>
      <c r="E37" s="30"/>
      <c r="F37" s="30"/>
      <c r="G37" s="30"/>
      <c r="H37" s="30"/>
      <c r="I37" s="30"/>
      <c r="J37" s="30"/>
      <c r="K37" s="30"/>
      <c r="L37" s="30"/>
      <c r="M37" s="8"/>
    </row>
    <row r="38" spans="1:13" ht="19.5" customHeight="1" x14ac:dyDescent="0.35">
      <c r="A38" s="1"/>
      <c r="B38" s="5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8"/>
    </row>
    <row r="39" spans="1:13" ht="19.5" customHeight="1" x14ac:dyDescent="0.35">
      <c r="A39" s="1"/>
      <c r="B39" s="32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4" t="s">
        <v>22</v>
      </c>
    </row>
    <row r="40" spans="1:13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</sheetData>
  <mergeCells count="9">
    <mergeCell ref="A10:M10"/>
    <mergeCell ref="A1:M1"/>
    <mergeCell ref="A5:M5"/>
    <mergeCell ref="A8:M8"/>
    <mergeCell ref="A6:M6"/>
    <mergeCell ref="A9:M9"/>
    <mergeCell ref="A4:M4"/>
    <mergeCell ref="A7:M7"/>
    <mergeCell ref="A2:M2"/>
  </mergeCells>
  <conditionalFormatting sqref="L16:L18">
    <cfRule type="expression" dxfId="6" priority="1">
      <formula>L16=1</formula>
    </cfRule>
  </conditionalFormatting>
  <hyperlinks>
    <hyperlink ref="A1" r:id="rId1" xr:uid="{00000000-0004-0000-0000-000000000000}"/>
    <hyperlink ref="C15" location="'Cover Page'!A1" tooltip="Cover Page" display="Cover Page" xr:uid="{00000000-0004-0000-0000-000001000000}"/>
    <hyperlink ref="C16" location="'US Balance Sheet'!A1" tooltip="US Model" display="US Balance Sheet" xr:uid="{00000000-0004-0000-0000-000002000000}"/>
    <hyperlink ref="C17" location="'UK Balance Sheet'!A1" tooltip="UK Model" display="UK Balance Sheet" xr:uid="{00000000-0004-0000-0000-000003000000}"/>
    <hyperlink ref="C18" location="'French Balance Sheet'!A1" tooltip="French Model" display="French Balance Sheet" xr:uid="{00000000-0004-0000-0000-000004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2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8.7265625" customWidth="1"/>
    <col min="2" max="2" width="28.81640625" customWidth="1"/>
    <col min="3" max="3" width="11" customWidth="1"/>
    <col min="9" max="9" width="8.7265625" customWidth="1"/>
    <col min="10" max="10" width="9.54296875" customWidth="1"/>
    <col min="11" max="11" width="29" customWidth="1"/>
    <col min="12" max="12" width="8.7265625" customWidth="1"/>
    <col min="17" max="17" width="14.54296875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49.5" customHeight="1" x14ac:dyDescent="0.35">
      <c r="A1" s="1"/>
      <c r="B1" s="35"/>
      <c r="C1" s="35"/>
      <c r="D1" s="35"/>
      <c r="E1" s="35"/>
      <c r="F1" s="35"/>
      <c r="G1" s="35"/>
      <c r="H1" s="3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36"/>
      <c r="X1" s="1"/>
      <c r="Y1" s="1"/>
      <c r="Z1" s="1"/>
    </row>
    <row r="2" spans="1:26" ht="14.25" customHeight="1" x14ac:dyDescent="0.35">
      <c r="A2" s="1"/>
      <c r="B2" s="37"/>
      <c r="C2" s="37"/>
      <c r="D2" s="38"/>
      <c r="E2" s="38"/>
      <c r="F2" s="38"/>
      <c r="G2" s="38"/>
      <c r="H2" s="3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2.5" customHeight="1" x14ac:dyDescent="0.35">
      <c r="A3" s="1"/>
      <c r="B3" s="39" t="s">
        <v>23</v>
      </c>
      <c r="C3" s="39"/>
      <c r="D3" s="40"/>
      <c r="E3" s="41"/>
      <c r="F3" s="41"/>
      <c r="G3" s="42"/>
      <c r="H3" s="42"/>
      <c r="I3" s="4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4"/>
      <c r="V3" s="44"/>
      <c r="W3" s="45"/>
      <c r="X3" s="44"/>
      <c r="Y3" s="44"/>
      <c r="Z3" s="44"/>
    </row>
    <row r="4" spans="1:26" ht="14.25" customHeight="1" x14ac:dyDescent="0.35">
      <c r="A4" s="1"/>
      <c r="B4" s="46"/>
      <c r="C4" s="46"/>
      <c r="D4" s="47"/>
      <c r="E4" s="48"/>
      <c r="F4" s="48"/>
      <c r="G4" s="49"/>
      <c r="H4" s="49"/>
      <c r="I4" s="5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51"/>
      <c r="V4" s="51"/>
      <c r="W4" s="52"/>
      <c r="X4" s="51"/>
      <c r="Y4" s="51"/>
      <c r="Z4" s="51"/>
    </row>
    <row r="5" spans="1:26" ht="14.25" customHeight="1" x14ac:dyDescent="0.35">
      <c r="A5" s="1"/>
      <c r="B5" s="1"/>
      <c r="C5" s="53"/>
      <c r="D5" s="54">
        <v>2019</v>
      </c>
      <c r="E5" s="54">
        <v>2020</v>
      </c>
      <c r="F5" s="54">
        <v>2021</v>
      </c>
      <c r="G5" s="54">
        <v>2022</v>
      </c>
      <c r="H5" s="54">
        <v>2023</v>
      </c>
      <c r="I5" s="5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51"/>
      <c r="V5" s="51"/>
      <c r="W5" s="51"/>
      <c r="X5" s="51"/>
      <c r="Y5" s="51"/>
      <c r="Z5" s="51"/>
    </row>
    <row r="6" spans="1:26" ht="14.25" customHeight="1" x14ac:dyDescent="0.35">
      <c r="A6" s="1"/>
      <c r="B6" s="53" t="s">
        <v>24</v>
      </c>
      <c r="C6" s="53"/>
      <c r="D6" s="55"/>
      <c r="E6" s="55"/>
      <c r="F6" s="55"/>
      <c r="G6" s="55"/>
      <c r="H6" s="55"/>
      <c r="I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51"/>
      <c r="V6" s="51"/>
      <c r="W6" s="51"/>
      <c r="X6" s="51"/>
      <c r="Y6" s="51"/>
      <c r="Z6" s="51"/>
    </row>
    <row r="7" spans="1:26" ht="14.25" customHeight="1" x14ac:dyDescent="0.35">
      <c r="A7" s="1"/>
      <c r="B7" s="53"/>
      <c r="C7" s="53"/>
      <c r="D7" s="55"/>
      <c r="E7" s="55"/>
      <c r="F7" s="55"/>
      <c r="G7" s="55"/>
      <c r="H7" s="55"/>
      <c r="I7" s="5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51"/>
      <c r="V7" s="51"/>
      <c r="W7" s="51"/>
      <c r="X7" s="51"/>
      <c r="Y7" s="51"/>
      <c r="Z7" s="51"/>
    </row>
    <row r="8" spans="1:26" ht="14.25" customHeight="1" x14ac:dyDescent="0.35">
      <c r="A8" s="1"/>
      <c r="B8" s="56" t="s">
        <v>25</v>
      </c>
      <c r="C8" s="5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5">
      <c r="A9" s="1"/>
      <c r="B9" s="57" t="s">
        <v>26</v>
      </c>
      <c r="C9" s="5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5">
      <c r="A10" s="1"/>
      <c r="B10" s="59" t="s">
        <v>27</v>
      </c>
      <c r="C10" s="60"/>
      <c r="D10" s="61">
        <v>139410</v>
      </c>
      <c r="E10" s="61">
        <v>89591</v>
      </c>
      <c r="F10" s="61">
        <v>55321</v>
      </c>
      <c r="G10" s="61">
        <v>37714.899999999972</v>
      </c>
      <c r="H10" s="61">
        <v>37185.899999999972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5">
      <c r="A11" s="1"/>
      <c r="B11" s="59" t="s">
        <v>28</v>
      </c>
      <c r="C11" s="60"/>
      <c r="D11" s="61">
        <v>7550</v>
      </c>
      <c r="E11" s="61">
        <v>35000</v>
      </c>
      <c r="F11" s="61">
        <v>64520</v>
      </c>
      <c r="G11" s="61">
        <v>46000</v>
      </c>
      <c r="H11" s="61">
        <v>51000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5">
      <c r="A12" s="1"/>
      <c r="B12" s="59" t="s">
        <v>29</v>
      </c>
      <c r="C12" s="60"/>
      <c r="D12" s="61">
        <v>6100</v>
      </c>
      <c r="E12" s="61">
        <v>74000</v>
      </c>
      <c r="F12" s="61">
        <v>65525</v>
      </c>
      <c r="G12" s="61">
        <v>82250</v>
      </c>
      <c r="H12" s="61">
        <v>78050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1"/>
      <c r="B13" s="59" t="s">
        <v>30</v>
      </c>
      <c r="C13" s="62"/>
      <c r="D13" s="63">
        <f>SUM(D10:D12)</f>
        <v>153060</v>
      </c>
      <c r="E13" s="63">
        <f>SUM(E10:E12)</f>
        <v>198591</v>
      </c>
      <c r="F13" s="63">
        <f>SUM(F10:F12)</f>
        <v>185366</v>
      </c>
      <c r="G13" s="63">
        <f>SUM(G10:G12)</f>
        <v>165964.89999999997</v>
      </c>
      <c r="H13" s="63">
        <f>SUM(H10:H12)</f>
        <v>166235.89999999997</v>
      </c>
      <c r="I13" s="6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1"/>
      <c r="B14" s="65"/>
      <c r="C14" s="65"/>
      <c r="D14" s="66"/>
      <c r="E14" s="66"/>
      <c r="F14" s="66"/>
      <c r="G14" s="66"/>
      <c r="H14" s="6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1"/>
      <c r="B15" s="67" t="s">
        <v>31</v>
      </c>
      <c r="C15" s="68"/>
      <c r="D15" s="66"/>
      <c r="E15" s="66"/>
      <c r="F15" s="66"/>
      <c r="G15" s="66"/>
      <c r="H15" s="6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1"/>
      <c r="B16" s="59" t="s">
        <v>32</v>
      </c>
      <c r="C16" s="60"/>
      <c r="D16" s="61">
        <v>45500</v>
      </c>
      <c r="E16" s="61">
        <v>95500</v>
      </c>
      <c r="F16" s="61">
        <v>95500</v>
      </c>
      <c r="G16" s="61">
        <v>155000</v>
      </c>
      <c r="H16" s="61">
        <v>155000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1"/>
      <c r="B17" s="69" t="s">
        <v>33</v>
      </c>
      <c r="C17" s="70"/>
      <c r="D17" s="61">
        <v>-4550</v>
      </c>
      <c r="E17" s="61">
        <v>-14100</v>
      </c>
      <c r="F17" s="61">
        <v>-23650</v>
      </c>
      <c r="G17" s="61">
        <v>-39150</v>
      </c>
      <c r="H17" s="61">
        <v>-54650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1"/>
      <c r="B18" s="59" t="s">
        <v>34</v>
      </c>
      <c r="C18" s="62"/>
      <c r="D18" s="63">
        <f>SUM(D16:D17)</f>
        <v>40950</v>
      </c>
      <c r="E18" s="63">
        <f>SUM(E16:E17)</f>
        <v>81400</v>
      </c>
      <c r="F18" s="63">
        <f>SUM(F16:F17)</f>
        <v>71850</v>
      </c>
      <c r="G18" s="63">
        <f>SUM(G16:G17)</f>
        <v>115850</v>
      </c>
      <c r="H18" s="63">
        <f>SUM(H16:H17)</f>
        <v>100350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1"/>
      <c r="B19" s="65"/>
      <c r="C19" s="65"/>
      <c r="D19" s="66"/>
      <c r="E19" s="66"/>
      <c r="F19" s="66"/>
      <c r="G19" s="66"/>
      <c r="H19" s="6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1"/>
      <c r="B20" s="68" t="s">
        <v>35</v>
      </c>
      <c r="C20" s="68"/>
      <c r="D20" s="71">
        <f>+D13+D18</f>
        <v>194010</v>
      </c>
      <c r="E20" s="71">
        <f>+E13+E18</f>
        <v>279991</v>
      </c>
      <c r="F20" s="71">
        <f>+F13+F18</f>
        <v>257216</v>
      </c>
      <c r="G20" s="71">
        <f>+G13+G18</f>
        <v>281814.89999999997</v>
      </c>
      <c r="H20" s="71">
        <f>+H13+H18</f>
        <v>266585.89999999997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1"/>
      <c r="B21" s="65"/>
      <c r="C21" s="65"/>
      <c r="D21" s="66"/>
      <c r="E21" s="66"/>
      <c r="F21" s="66"/>
      <c r="G21" s="66"/>
      <c r="H21" s="6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1"/>
      <c r="B22" s="68" t="s">
        <v>36</v>
      </c>
      <c r="C22" s="68"/>
      <c r="D22" s="66"/>
      <c r="E22" s="66"/>
      <c r="F22" s="66"/>
      <c r="G22" s="66"/>
      <c r="H22" s="6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1"/>
      <c r="B23" s="67" t="s">
        <v>37</v>
      </c>
      <c r="C23" s="62"/>
      <c r="D23" s="66"/>
      <c r="E23" s="66"/>
      <c r="F23" s="66"/>
      <c r="G23" s="66"/>
      <c r="H23" s="6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1"/>
      <c r="B24" s="59" t="s">
        <v>38</v>
      </c>
      <c r="C24" s="60"/>
      <c r="D24" s="61">
        <v>11250</v>
      </c>
      <c r="E24" s="61">
        <v>27000</v>
      </c>
      <c r="F24" s="61">
        <v>68860</v>
      </c>
      <c r="G24" s="61">
        <v>57380</v>
      </c>
      <c r="H24" s="61">
        <v>58736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1"/>
      <c r="B25" s="59" t="s">
        <v>39</v>
      </c>
      <c r="C25" s="60"/>
      <c r="D25" s="61">
        <v>10520</v>
      </c>
      <c r="E25" s="61">
        <v>5600</v>
      </c>
      <c r="F25" s="61">
        <v>10500</v>
      </c>
      <c r="G25" s="61">
        <v>5214</v>
      </c>
      <c r="H25" s="61">
        <v>2314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1"/>
      <c r="B26" s="59" t="s">
        <v>40</v>
      </c>
      <c r="C26" s="62"/>
      <c r="D26" s="61">
        <v>5000</v>
      </c>
      <c r="E26" s="61">
        <v>8000</v>
      </c>
      <c r="F26" s="61">
        <v>6500</v>
      </c>
      <c r="G26" s="61">
        <v>7200</v>
      </c>
      <c r="H26" s="61">
        <v>6800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1"/>
      <c r="B27" s="59" t="s">
        <v>41</v>
      </c>
      <c r="C27" s="62"/>
      <c r="D27" s="63">
        <f>+D24+D25+D26</f>
        <v>26770</v>
      </c>
      <c r="E27" s="63">
        <f>+E24+E25+E26</f>
        <v>40600</v>
      </c>
      <c r="F27" s="63">
        <f>+F24+F25+F26</f>
        <v>85860</v>
      </c>
      <c r="G27" s="63">
        <f>+G24+G25+G26</f>
        <v>69794</v>
      </c>
      <c r="H27" s="63">
        <f>+H24+H25+H26</f>
        <v>67850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1"/>
      <c r="B28" s="62"/>
      <c r="C28" s="62"/>
      <c r="D28" s="72"/>
      <c r="E28" s="72"/>
      <c r="F28" s="72"/>
      <c r="G28" s="72"/>
      <c r="H28" s="7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73" t="s">
        <v>42</v>
      </c>
      <c r="C29" s="60"/>
      <c r="D29" s="61">
        <v>50000</v>
      </c>
      <c r="E29" s="61">
        <v>100000</v>
      </c>
      <c r="F29" s="61">
        <v>0</v>
      </c>
      <c r="G29" s="61">
        <v>50000</v>
      </c>
      <c r="H29" s="61"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73"/>
      <c r="C30" s="60"/>
      <c r="D30" s="61"/>
      <c r="E30" s="61"/>
      <c r="F30" s="61"/>
      <c r="G30" s="61"/>
      <c r="H30" s="6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68" t="s">
        <v>43</v>
      </c>
      <c r="C31" s="68"/>
      <c r="D31" s="63">
        <f>+D29+D27</f>
        <v>76770</v>
      </c>
      <c r="E31" s="63">
        <f>+E29+E27</f>
        <v>140600</v>
      </c>
      <c r="F31" s="63">
        <f>+F29+F27</f>
        <v>85860</v>
      </c>
      <c r="G31" s="63">
        <f>+G29+G27</f>
        <v>119794</v>
      </c>
      <c r="H31" s="63">
        <f>+H29+H27</f>
        <v>67850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68"/>
      <c r="C32" s="68"/>
      <c r="D32" s="72"/>
      <c r="E32" s="72"/>
      <c r="F32" s="72"/>
      <c r="G32" s="72"/>
      <c r="H32" s="7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68" t="s">
        <v>44</v>
      </c>
      <c r="C33" s="68"/>
      <c r="D33" s="66"/>
      <c r="E33" s="66"/>
      <c r="F33" s="66"/>
      <c r="G33" s="66"/>
      <c r="H33" s="6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73" t="s">
        <v>45</v>
      </c>
      <c r="C34" s="60"/>
      <c r="D34" s="61">
        <v>70000</v>
      </c>
      <c r="E34" s="61">
        <v>70000</v>
      </c>
      <c r="F34" s="61">
        <v>70000</v>
      </c>
      <c r="G34" s="61">
        <v>70000</v>
      </c>
      <c r="H34" s="61">
        <v>70000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73" t="s">
        <v>46</v>
      </c>
      <c r="C35" s="60"/>
      <c r="D35" s="61">
        <v>47240</v>
      </c>
      <c r="E35" s="61">
        <v>69391</v>
      </c>
      <c r="F35" s="61">
        <v>101356</v>
      </c>
      <c r="G35" s="61">
        <v>92020.899999999965</v>
      </c>
      <c r="H35" s="61">
        <v>128735.9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73" t="s">
        <v>47</v>
      </c>
      <c r="C36" s="62"/>
      <c r="D36" s="63">
        <f>+D34+D35</f>
        <v>117240</v>
      </c>
      <c r="E36" s="63">
        <f>+E34+E35</f>
        <v>139391</v>
      </c>
      <c r="F36" s="63">
        <f>+F34+F35</f>
        <v>171356</v>
      </c>
      <c r="G36" s="63">
        <f>+G34+G35</f>
        <v>162020.89999999997</v>
      </c>
      <c r="H36" s="63">
        <f>+H34+H35</f>
        <v>198735.9</v>
      </c>
      <c r="I36" s="6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62"/>
      <c r="C37" s="62"/>
      <c r="D37" s="72"/>
      <c r="E37" s="72"/>
      <c r="F37" s="72"/>
      <c r="G37" s="72"/>
      <c r="H37" s="72"/>
      <c r="I37" s="6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74" t="s">
        <v>48</v>
      </c>
      <c r="C38" s="74"/>
      <c r="D38" s="75">
        <f>+D36+D31</f>
        <v>194010</v>
      </c>
      <c r="E38" s="75">
        <f>+E36+E31</f>
        <v>279991</v>
      </c>
      <c r="F38" s="75">
        <f>+F36+F31</f>
        <v>257216</v>
      </c>
      <c r="G38" s="75">
        <f>+G36+G31</f>
        <v>281814.89999999997</v>
      </c>
      <c r="H38" s="75">
        <f>+H36+H31</f>
        <v>266585.90000000002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1"/>
      <c r="C39" s="1"/>
      <c r="D39" s="76">
        <f>+D20-D38</f>
        <v>0</v>
      </c>
      <c r="E39" s="76">
        <f>+E20-E38</f>
        <v>0</v>
      </c>
      <c r="F39" s="76">
        <f>+F20-F38</f>
        <v>0</v>
      </c>
      <c r="G39" s="76">
        <f>+G20-G38</f>
        <v>0</v>
      </c>
      <c r="H39" s="76">
        <f>+H20-H38</f>
        <v>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x14ac:dyDescent="0.35"/>
    <row r="41" spans="1:26" ht="15" customHeight="1" x14ac:dyDescent="0.35"/>
    <row r="42" spans="1:26" ht="15" customHeight="1" x14ac:dyDescent="0.35"/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4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8.7265625" customWidth="1"/>
    <col min="2" max="2" width="28.81640625" customWidth="1"/>
    <col min="3" max="3" width="11" customWidth="1"/>
    <col min="9" max="9" width="8.7265625" customWidth="1"/>
    <col min="10" max="10" width="9.54296875" customWidth="1"/>
    <col min="11" max="11" width="21.26953125" customWidth="1"/>
    <col min="12" max="12" width="8.7265625" customWidth="1"/>
    <col min="13" max="13" width="10.7265625" customWidth="1"/>
    <col min="14" max="14" width="9.36328125" customWidth="1"/>
    <col min="18" max="18" width="9.81640625" customWidth="1"/>
    <col min="19" max="19" width="10" customWidth="1"/>
    <col min="20" max="20" width="9.81640625" customWidth="1"/>
    <col min="22" max="22" width="8.7265625" customWidth="1"/>
    <col min="27" max="28" width="14.36328125" customWidth="1"/>
  </cols>
  <sheetData>
    <row r="1" spans="1:26" ht="49.5" customHeight="1" x14ac:dyDescent="0.35">
      <c r="A1" s="1"/>
      <c r="B1" s="35"/>
      <c r="C1" s="35"/>
      <c r="D1" s="35"/>
      <c r="E1" s="35"/>
      <c r="F1" s="35"/>
      <c r="G1" s="35"/>
      <c r="H1" s="3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36"/>
      <c r="X1" s="1"/>
      <c r="Y1" s="1"/>
      <c r="Z1" s="1"/>
    </row>
    <row r="2" spans="1:26" ht="14.25" customHeight="1" x14ac:dyDescent="0.35">
      <c r="A2" s="1"/>
      <c r="B2" s="37"/>
      <c r="C2" s="37"/>
      <c r="D2" s="38"/>
      <c r="E2" s="38"/>
      <c r="F2" s="38"/>
      <c r="G2" s="38"/>
      <c r="H2" s="3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2.5" customHeight="1" x14ac:dyDescent="0.35">
      <c r="A3" s="1" t="s">
        <v>22</v>
      </c>
      <c r="B3" s="39" t="s">
        <v>49</v>
      </c>
      <c r="C3" s="39"/>
      <c r="D3" s="40"/>
      <c r="E3" s="41"/>
      <c r="F3" s="41"/>
      <c r="G3" s="42"/>
      <c r="H3" s="42"/>
      <c r="I3" s="4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4"/>
      <c r="V3" s="44"/>
      <c r="W3" s="45"/>
      <c r="X3" s="44"/>
      <c r="Y3" s="44"/>
      <c r="Z3" s="44"/>
    </row>
    <row r="4" spans="1:26" ht="15" customHeight="1" x14ac:dyDescent="0.35">
      <c r="A4" s="1"/>
      <c r="B4" s="77"/>
      <c r="C4" s="77"/>
      <c r="D4" s="78"/>
      <c r="E4" s="79"/>
      <c r="F4" s="79"/>
      <c r="G4" s="80"/>
      <c r="H4" s="80"/>
      <c r="I4" s="4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44"/>
      <c r="V4" s="44"/>
      <c r="W4" s="45"/>
      <c r="X4" s="44"/>
      <c r="Y4" s="44"/>
      <c r="Z4" s="44"/>
    </row>
    <row r="5" spans="1:26" ht="14.25" customHeight="1" x14ac:dyDescent="0.35">
      <c r="A5" s="1"/>
      <c r="B5" s="1"/>
      <c r="C5" s="53"/>
      <c r="D5" s="54">
        <v>2019</v>
      </c>
      <c r="E5" s="54">
        <v>2020</v>
      </c>
      <c r="F5" s="54">
        <v>2021</v>
      </c>
      <c r="G5" s="54">
        <v>2022</v>
      </c>
      <c r="H5" s="54">
        <v>2023</v>
      </c>
      <c r="I5" s="5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51"/>
      <c r="V5" s="51"/>
      <c r="W5" s="51"/>
      <c r="X5" s="51"/>
      <c r="Y5" s="51"/>
      <c r="Z5" s="51"/>
    </row>
    <row r="6" spans="1:26" ht="14.25" customHeight="1" x14ac:dyDescent="0.35">
      <c r="A6" s="1"/>
      <c r="B6" s="53" t="s">
        <v>24</v>
      </c>
      <c r="C6" s="53"/>
      <c r="D6" s="55"/>
      <c r="E6" s="55"/>
      <c r="F6" s="55"/>
      <c r="G6" s="55"/>
      <c r="H6" s="55"/>
      <c r="I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51"/>
      <c r="V6" s="51"/>
      <c r="W6" s="51"/>
      <c r="X6" s="51"/>
      <c r="Y6" s="51"/>
      <c r="Z6" s="51"/>
    </row>
    <row r="7" spans="1:26" ht="14.25" customHeight="1" x14ac:dyDescent="0.35">
      <c r="A7" s="1"/>
      <c r="B7" s="53"/>
      <c r="C7" s="53"/>
      <c r="D7" s="81"/>
      <c r="E7" s="81"/>
      <c r="F7" s="81"/>
      <c r="G7" s="81"/>
      <c r="H7" s="81"/>
      <c r="I7" s="5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51"/>
      <c r="V7" s="51"/>
      <c r="W7" s="51"/>
      <c r="X7" s="51"/>
      <c r="Y7" s="51"/>
      <c r="Z7" s="51"/>
    </row>
    <row r="8" spans="1:26" ht="14.25" customHeight="1" x14ac:dyDescent="0.35">
      <c r="A8" s="1"/>
      <c r="B8" s="56" t="s">
        <v>25</v>
      </c>
      <c r="C8" s="5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5">
      <c r="A9" s="1"/>
      <c r="B9" s="67" t="s">
        <v>31</v>
      </c>
      <c r="C9" s="68"/>
      <c r="D9" s="66"/>
      <c r="E9" s="66"/>
      <c r="F9" s="66"/>
      <c r="G9" s="66"/>
      <c r="H9" s="6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5">
      <c r="A10" s="1"/>
      <c r="B10" s="82" t="s">
        <v>32</v>
      </c>
      <c r="C10" s="60"/>
      <c r="D10" s="61">
        <v>45500</v>
      </c>
      <c r="E10" s="61">
        <v>95500</v>
      </c>
      <c r="F10" s="61">
        <v>95500</v>
      </c>
      <c r="G10" s="61">
        <v>155000</v>
      </c>
      <c r="H10" s="61">
        <v>155000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5">
      <c r="A11" s="1"/>
      <c r="B11" s="83" t="s">
        <v>33</v>
      </c>
      <c r="C11" s="70"/>
      <c r="D11" s="61">
        <v>-4550</v>
      </c>
      <c r="E11" s="61">
        <v>-14100</v>
      </c>
      <c r="F11" s="61">
        <v>-23650</v>
      </c>
      <c r="G11" s="61">
        <v>-39150</v>
      </c>
      <c r="H11" s="61">
        <v>-54650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5">
      <c r="A12" s="1"/>
      <c r="B12" s="82" t="s">
        <v>50</v>
      </c>
      <c r="C12" s="62"/>
      <c r="D12" s="63">
        <f>SUM(D10:D11)</f>
        <v>40950</v>
      </c>
      <c r="E12" s="63">
        <f>SUM(E10:E11)</f>
        <v>81400</v>
      </c>
      <c r="F12" s="63">
        <f>SUM(F10:F11)</f>
        <v>71850</v>
      </c>
      <c r="G12" s="63">
        <f>SUM(G10:G11)</f>
        <v>115850</v>
      </c>
      <c r="H12" s="63">
        <f>SUM(H10:H11)</f>
        <v>100350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1"/>
      <c r="B13" s="82"/>
      <c r="C13" s="62"/>
      <c r="D13" s="72"/>
      <c r="E13" s="72"/>
      <c r="F13" s="72"/>
      <c r="G13" s="72"/>
      <c r="H13" s="7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1"/>
      <c r="B14" s="57" t="s">
        <v>26</v>
      </c>
      <c r="C14" s="8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1"/>
      <c r="B15" s="59" t="s">
        <v>29</v>
      </c>
      <c r="C15" s="60"/>
      <c r="D15" s="61">
        <v>6100</v>
      </c>
      <c r="E15" s="61">
        <v>74000</v>
      </c>
      <c r="F15" s="61">
        <v>65525</v>
      </c>
      <c r="G15" s="61">
        <v>82250</v>
      </c>
      <c r="H15" s="61">
        <v>78050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1"/>
      <c r="B16" s="59" t="s">
        <v>28</v>
      </c>
      <c r="C16" s="60"/>
      <c r="D16" s="61">
        <v>7550</v>
      </c>
      <c r="E16" s="61">
        <v>35000</v>
      </c>
      <c r="F16" s="61">
        <v>64520</v>
      </c>
      <c r="G16" s="61">
        <v>46000</v>
      </c>
      <c r="H16" s="61">
        <v>51000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1"/>
      <c r="B17" s="59" t="s">
        <v>27</v>
      </c>
      <c r="C17" s="60"/>
      <c r="D17" s="61">
        <v>139410</v>
      </c>
      <c r="E17" s="61">
        <v>89591</v>
      </c>
      <c r="F17" s="61">
        <v>55321</v>
      </c>
      <c r="G17" s="61">
        <v>37714.899999999972</v>
      </c>
      <c r="H17" s="61">
        <v>37185.899999999972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1"/>
      <c r="B18" s="59" t="s">
        <v>30</v>
      </c>
      <c r="C18" s="62"/>
      <c r="D18" s="63">
        <f>SUM(D15:D17)</f>
        <v>153060</v>
      </c>
      <c r="E18" s="63">
        <f>SUM(E15:E17)</f>
        <v>198591</v>
      </c>
      <c r="F18" s="63">
        <f>SUM(F15:F17)</f>
        <v>185366</v>
      </c>
      <c r="G18" s="63">
        <f>SUM(G15:G17)</f>
        <v>165964.89999999997</v>
      </c>
      <c r="H18" s="63">
        <f>SUM(H15:H17)</f>
        <v>166235.89999999997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1"/>
      <c r="B19" s="65"/>
      <c r="C19" s="65"/>
      <c r="D19" s="66"/>
      <c r="E19" s="66"/>
      <c r="F19" s="66"/>
      <c r="G19" s="66"/>
      <c r="H19" s="6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1"/>
      <c r="B20" s="68" t="s">
        <v>36</v>
      </c>
      <c r="C20" s="68"/>
      <c r="D20" s="66"/>
      <c r="E20" s="66"/>
      <c r="F20" s="66"/>
      <c r="G20" s="66"/>
      <c r="H20" s="6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1"/>
      <c r="B21" s="67" t="s">
        <v>37</v>
      </c>
      <c r="C21" s="62"/>
      <c r="D21" s="66"/>
      <c r="E21" s="66"/>
      <c r="F21" s="66"/>
      <c r="G21" s="66"/>
      <c r="H21" s="6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1"/>
      <c r="B22" s="59" t="s">
        <v>38</v>
      </c>
      <c r="C22" s="60"/>
      <c r="D22" s="61">
        <v>11250</v>
      </c>
      <c r="E22" s="61">
        <v>27000</v>
      </c>
      <c r="F22" s="61">
        <v>68860</v>
      </c>
      <c r="G22" s="61">
        <v>57380</v>
      </c>
      <c r="H22" s="61">
        <v>58736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1"/>
      <c r="B23" s="59" t="s">
        <v>39</v>
      </c>
      <c r="C23" s="60"/>
      <c r="D23" s="61">
        <v>10520</v>
      </c>
      <c r="E23" s="61">
        <v>5600</v>
      </c>
      <c r="F23" s="61">
        <v>10500</v>
      </c>
      <c r="G23" s="61">
        <v>5214</v>
      </c>
      <c r="H23" s="61">
        <v>2314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1"/>
      <c r="B24" s="59" t="s">
        <v>40</v>
      </c>
      <c r="C24" s="62"/>
      <c r="D24" s="61">
        <v>5000</v>
      </c>
      <c r="E24" s="61">
        <v>8000</v>
      </c>
      <c r="F24" s="61">
        <v>6500</v>
      </c>
      <c r="G24" s="61">
        <v>7200</v>
      </c>
      <c r="H24" s="61">
        <v>6800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1"/>
      <c r="B25" s="59" t="s">
        <v>41</v>
      </c>
      <c r="C25" s="62"/>
      <c r="D25" s="63">
        <f>+D22+D23+D24</f>
        <v>26770</v>
      </c>
      <c r="E25" s="63">
        <f>+E22+E23+E24</f>
        <v>40600</v>
      </c>
      <c r="F25" s="63">
        <f>+F22+F23+F24</f>
        <v>85860</v>
      </c>
      <c r="G25" s="63">
        <f>+G22+G23+G24</f>
        <v>69794</v>
      </c>
      <c r="H25" s="63">
        <f>+H22+H23+H24</f>
        <v>67850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1"/>
      <c r="B26" s="62"/>
      <c r="C26" s="62"/>
      <c r="D26" s="72"/>
      <c r="E26" s="72"/>
      <c r="F26" s="72"/>
      <c r="G26" s="72"/>
      <c r="H26" s="7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1"/>
      <c r="B27" s="62" t="s">
        <v>51</v>
      </c>
      <c r="C27" s="62"/>
      <c r="D27" s="72">
        <f>+D18-D25</f>
        <v>126290</v>
      </c>
      <c r="E27" s="72">
        <f>+E18-E25</f>
        <v>157991</v>
      </c>
      <c r="F27" s="72">
        <f>+F18-F25</f>
        <v>99506</v>
      </c>
      <c r="G27" s="72">
        <f>+G18-G25</f>
        <v>96170.899999999965</v>
      </c>
      <c r="H27" s="72">
        <f>+H18-H25</f>
        <v>98385.899999999965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1"/>
      <c r="B28" s="62"/>
      <c r="C28" s="62"/>
      <c r="D28" s="72"/>
      <c r="E28" s="72"/>
      <c r="F28" s="72"/>
      <c r="G28" s="72"/>
      <c r="H28" s="7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73" t="s">
        <v>42</v>
      </c>
      <c r="C29" s="60"/>
      <c r="D29" s="61">
        <v>50000</v>
      </c>
      <c r="E29" s="61">
        <v>100000</v>
      </c>
      <c r="F29" s="61">
        <v>0</v>
      </c>
      <c r="G29" s="61">
        <v>50000</v>
      </c>
      <c r="H29" s="61"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68"/>
      <c r="C31" s="68"/>
      <c r="D31" s="72"/>
      <c r="E31" s="72"/>
      <c r="F31" s="72"/>
      <c r="G31" s="72"/>
      <c r="H31" s="7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68" t="s">
        <v>52</v>
      </c>
      <c r="C32" s="68"/>
      <c r="D32" s="71">
        <f>+D12+D18+-D25-D29</f>
        <v>117240</v>
      </c>
      <c r="E32" s="71">
        <f>+E12+E18+-E25-E29</f>
        <v>139391</v>
      </c>
      <c r="F32" s="71">
        <f>+F12+F18+-F25-F29</f>
        <v>171356</v>
      </c>
      <c r="G32" s="71">
        <f>+G12+G18+-G25-G29</f>
        <v>162020.89999999997</v>
      </c>
      <c r="H32" s="71">
        <f>+H12+H18+-H25-H29</f>
        <v>198735.89999999997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68"/>
      <c r="C33" s="68"/>
      <c r="D33" s="72"/>
      <c r="E33" s="72"/>
      <c r="F33" s="72"/>
      <c r="G33" s="72"/>
      <c r="H33" s="7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68" t="s">
        <v>44</v>
      </c>
      <c r="C34" s="68"/>
      <c r="D34" s="66"/>
      <c r="E34" s="66"/>
      <c r="F34" s="66"/>
      <c r="G34" s="66"/>
      <c r="H34" s="6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73" t="s">
        <v>45</v>
      </c>
      <c r="C35" s="60"/>
      <c r="D35" s="61">
        <v>70000</v>
      </c>
      <c r="E35" s="61">
        <v>70000</v>
      </c>
      <c r="F35" s="61">
        <v>70000</v>
      </c>
      <c r="G35" s="61">
        <v>70000</v>
      </c>
      <c r="H35" s="61">
        <v>70000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73" t="s">
        <v>46</v>
      </c>
      <c r="C36" s="60"/>
      <c r="D36" s="61">
        <v>47240</v>
      </c>
      <c r="E36" s="61">
        <v>69391</v>
      </c>
      <c r="F36" s="61">
        <v>101356</v>
      </c>
      <c r="G36" s="61">
        <v>92020.899999999965</v>
      </c>
      <c r="H36" s="61">
        <v>128735.9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73" t="s">
        <v>47</v>
      </c>
      <c r="C37" s="62"/>
      <c r="D37" s="63">
        <f>+D35+D36</f>
        <v>117240</v>
      </c>
      <c r="E37" s="63">
        <f>+E35+E36</f>
        <v>139391</v>
      </c>
      <c r="F37" s="63">
        <f>+F35+F36</f>
        <v>171356</v>
      </c>
      <c r="G37" s="63">
        <f>+G35+G36</f>
        <v>162020.89999999997</v>
      </c>
      <c r="H37" s="63">
        <f>+H35+H36</f>
        <v>198735.9</v>
      </c>
      <c r="I37" s="6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62"/>
      <c r="C38" s="62"/>
      <c r="D38" s="72"/>
      <c r="E38" s="72"/>
      <c r="F38" s="72"/>
      <c r="G38" s="72"/>
      <c r="H38" s="72"/>
      <c r="I38" s="6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85" t="s">
        <v>47</v>
      </c>
      <c r="C39" s="74"/>
      <c r="D39" s="75">
        <f>+D37</f>
        <v>117240</v>
      </c>
      <c r="E39" s="75">
        <f>+E37</f>
        <v>139391</v>
      </c>
      <c r="F39" s="75">
        <f>+F37</f>
        <v>171356</v>
      </c>
      <c r="G39" s="75">
        <f>+G37</f>
        <v>162020.89999999997</v>
      </c>
      <c r="H39" s="75">
        <f>+H37</f>
        <v>198735.9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76">
        <f>+D32-D39</f>
        <v>0</v>
      </c>
      <c r="E40" s="76">
        <f>+E32-E39</f>
        <v>0</v>
      </c>
      <c r="F40" s="76">
        <f>+F32-F39</f>
        <v>0</v>
      </c>
      <c r="G40" s="76">
        <f>+G32-G39</f>
        <v>0</v>
      </c>
      <c r="H40" s="76">
        <f>+H32-H39</f>
        <v>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35">
      <c r="A44" s="1"/>
      <c r="B44" s="8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9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8.7265625" customWidth="1"/>
    <col min="2" max="2" width="28.81640625" customWidth="1"/>
    <col min="3" max="3" width="11" customWidth="1"/>
    <col min="9" max="9" width="8.7265625" customWidth="1"/>
    <col min="10" max="10" width="9.54296875" customWidth="1"/>
    <col min="11" max="11" width="21.26953125" customWidth="1"/>
    <col min="12" max="12" width="8.7265625" customWidth="1"/>
    <col min="13" max="13" width="10.7265625" customWidth="1"/>
    <col min="14" max="14" width="9.36328125" customWidth="1"/>
    <col min="18" max="18" width="9.81640625" customWidth="1"/>
    <col min="19" max="19" width="10" customWidth="1"/>
    <col min="20" max="20" width="9.81640625" customWidth="1"/>
    <col min="22" max="22" width="8.7265625" customWidth="1"/>
  </cols>
  <sheetData>
    <row r="1" spans="1:26" ht="49.5" customHeight="1" x14ac:dyDescent="0.35">
      <c r="A1" s="1"/>
      <c r="B1" s="35"/>
      <c r="C1" s="35"/>
      <c r="D1" s="35"/>
      <c r="E1" s="35"/>
      <c r="F1" s="35"/>
      <c r="G1" s="35"/>
      <c r="H1" s="3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36"/>
      <c r="X1" s="1"/>
      <c r="Y1" s="1"/>
      <c r="Z1" s="1"/>
    </row>
    <row r="2" spans="1:26" ht="14.25" customHeight="1" x14ac:dyDescent="0.35">
      <c r="A2" s="1"/>
      <c r="B2" s="37"/>
      <c r="C2" s="37"/>
      <c r="D2" s="38"/>
      <c r="E2" s="38"/>
      <c r="F2" s="38"/>
      <c r="G2" s="38"/>
      <c r="H2" s="3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2.5" customHeight="1" x14ac:dyDescent="0.35">
      <c r="A3" s="1" t="s">
        <v>22</v>
      </c>
      <c r="B3" s="39" t="s">
        <v>53</v>
      </c>
      <c r="C3" s="39"/>
      <c r="D3" s="40"/>
      <c r="E3" s="41"/>
      <c r="F3" s="41"/>
      <c r="G3" s="42"/>
      <c r="H3" s="42"/>
      <c r="I3" s="4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4"/>
      <c r="V3" s="44"/>
      <c r="W3" s="45"/>
      <c r="X3" s="44"/>
      <c r="Y3" s="44"/>
      <c r="Z3" s="44"/>
    </row>
    <row r="4" spans="1:26" ht="15" customHeight="1" x14ac:dyDescent="0.35">
      <c r="A4" s="1"/>
      <c r="B4" s="46"/>
      <c r="C4" s="46"/>
      <c r="D4" s="47"/>
      <c r="E4" s="48"/>
      <c r="F4" s="48"/>
      <c r="G4" s="49"/>
      <c r="H4" s="49"/>
      <c r="I4" s="5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51"/>
      <c r="V4" s="51"/>
      <c r="W4" s="52"/>
      <c r="X4" s="51"/>
      <c r="Y4" s="51"/>
      <c r="Z4" s="51"/>
    </row>
    <row r="5" spans="1:26" ht="15" customHeight="1" x14ac:dyDescent="0.35">
      <c r="A5" s="1"/>
      <c r="B5" s="1"/>
      <c r="C5" s="53"/>
      <c r="D5" s="54">
        <v>2019</v>
      </c>
      <c r="E5" s="54">
        <v>2020</v>
      </c>
      <c r="F5" s="54">
        <v>2021</v>
      </c>
      <c r="G5" s="54">
        <v>2022</v>
      </c>
      <c r="H5" s="54">
        <v>2023</v>
      </c>
      <c r="I5" s="5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51"/>
      <c r="V5" s="51"/>
      <c r="W5" s="51"/>
      <c r="X5" s="51"/>
      <c r="Y5" s="51"/>
      <c r="Z5" s="51"/>
    </row>
    <row r="6" spans="1:26" ht="15" customHeight="1" x14ac:dyDescent="0.35">
      <c r="A6" s="1"/>
      <c r="B6" s="53" t="s">
        <v>24</v>
      </c>
      <c r="C6" s="53"/>
      <c r="D6" s="55"/>
      <c r="E6" s="55"/>
      <c r="F6" s="55"/>
      <c r="G6" s="55"/>
      <c r="H6" s="55"/>
      <c r="I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51"/>
      <c r="V6" s="51"/>
      <c r="W6" s="51"/>
      <c r="X6" s="51"/>
      <c r="Y6" s="51"/>
      <c r="Z6" s="51"/>
    </row>
    <row r="7" spans="1:26" ht="16.149999999999999" customHeight="1" x14ac:dyDescent="0.35">
      <c r="A7" s="1"/>
      <c r="B7" s="53"/>
      <c r="C7" s="53"/>
      <c r="D7" s="55"/>
      <c r="E7" s="55"/>
      <c r="F7" s="55"/>
      <c r="G7" s="55"/>
      <c r="H7" s="55"/>
      <c r="I7" s="5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51"/>
      <c r="V7" s="51"/>
      <c r="W7" s="51"/>
      <c r="X7" s="51"/>
      <c r="Y7" s="51"/>
      <c r="Z7" s="51"/>
    </row>
    <row r="8" spans="1:26" ht="14.25" customHeight="1" x14ac:dyDescent="0.35">
      <c r="A8" s="1"/>
      <c r="B8" s="56" t="s">
        <v>25</v>
      </c>
      <c r="C8" s="5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5">
      <c r="A9" s="1"/>
      <c r="B9" s="67" t="s">
        <v>31</v>
      </c>
      <c r="C9" s="68"/>
      <c r="D9" s="66"/>
      <c r="E9" s="66"/>
      <c r="F9" s="66"/>
      <c r="G9" s="66"/>
      <c r="H9" s="6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5">
      <c r="A10" s="1"/>
      <c r="B10" s="59" t="s">
        <v>32</v>
      </c>
      <c r="C10" s="60"/>
      <c r="D10" s="61">
        <v>45500</v>
      </c>
      <c r="E10" s="61">
        <v>95500</v>
      </c>
      <c r="F10" s="61">
        <v>95500</v>
      </c>
      <c r="G10" s="61">
        <v>155000</v>
      </c>
      <c r="H10" s="61">
        <v>155000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5">
      <c r="A11" s="1"/>
      <c r="B11" s="69" t="s">
        <v>33</v>
      </c>
      <c r="C11" s="70"/>
      <c r="D11" s="61">
        <v>-4550</v>
      </c>
      <c r="E11" s="61">
        <v>-14100</v>
      </c>
      <c r="F11" s="61">
        <v>-23650</v>
      </c>
      <c r="G11" s="61">
        <v>-39150</v>
      </c>
      <c r="H11" s="61">
        <v>-54650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5">
      <c r="A12" s="1"/>
      <c r="B12" s="59" t="s">
        <v>50</v>
      </c>
      <c r="C12" s="62"/>
      <c r="D12" s="63">
        <f>SUM(D10:D11)</f>
        <v>40950</v>
      </c>
      <c r="E12" s="63">
        <f>SUM(E10:E11)</f>
        <v>81400</v>
      </c>
      <c r="F12" s="63">
        <f>SUM(F10:F11)</f>
        <v>71850</v>
      </c>
      <c r="G12" s="63">
        <f>SUM(G10:G11)</f>
        <v>115850</v>
      </c>
      <c r="H12" s="63">
        <f>SUM(H10:H11)</f>
        <v>100350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1"/>
      <c r="B13" s="59"/>
      <c r="C13" s="62"/>
      <c r="D13" s="72"/>
      <c r="E13" s="72"/>
      <c r="F13" s="72"/>
      <c r="G13" s="72"/>
      <c r="H13" s="7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35">
      <c r="A14" s="1"/>
      <c r="B14" s="57" t="s">
        <v>26</v>
      </c>
      <c r="C14" s="8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1"/>
      <c r="B15" s="59" t="s">
        <v>29</v>
      </c>
      <c r="C15" s="60"/>
      <c r="D15" s="61">
        <v>6100</v>
      </c>
      <c r="E15" s="61">
        <v>74000</v>
      </c>
      <c r="F15" s="61">
        <v>65525</v>
      </c>
      <c r="G15" s="61">
        <v>82250</v>
      </c>
      <c r="H15" s="61">
        <v>78050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1"/>
      <c r="B16" s="59" t="s">
        <v>28</v>
      </c>
      <c r="C16" s="60"/>
      <c r="D16" s="61">
        <v>7550</v>
      </c>
      <c r="E16" s="61">
        <v>35000</v>
      </c>
      <c r="F16" s="61">
        <v>64520</v>
      </c>
      <c r="G16" s="61">
        <v>46000</v>
      </c>
      <c r="H16" s="61">
        <v>51000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1"/>
      <c r="B17" s="59" t="s">
        <v>27</v>
      </c>
      <c r="C17" s="60"/>
      <c r="D17" s="61">
        <v>139410</v>
      </c>
      <c r="E17" s="61">
        <v>89591</v>
      </c>
      <c r="F17" s="61">
        <v>55321</v>
      </c>
      <c r="G17" s="61">
        <v>37714.899999999972</v>
      </c>
      <c r="H17" s="61">
        <v>37185.899999999972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1"/>
      <c r="B18" s="59" t="s">
        <v>30</v>
      </c>
      <c r="C18" s="62"/>
      <c r="D18" s="63">
        <f>SUM(D15:D17)</f>
        <v>153060</v>
      </c>
      <c r="E18" s="63">
        <f>SUM(E15:E17)</f>
        <v>198591</v>
      </c>
      <c r="F18" s="63">
        <f>SUM(F15:F17)</f>
        <v>185366</v>
      </c>
      <c r="G18" s="63">
        <f>SUM(G15:G17)</f>
        <v>165964.89999999997</v>
      </c>
      <c r="H18" s="63">
        <f>SUM(H15:H17)</f>
        <v>166235.89999999997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9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35">
      <c r="A20" s="1"/>
      <c r="B20" s="62" t="s">
        <v>35</v>
      </c>
      <c r="C20" s="62"/>
      <c r="D20" s="87">
        <f>+D12+D18</f>
        <v>194010</v>
      </c>
      <c r="E20" s="87">
        <f>+E12+E18</f>
        <v>279991</v>
      </c>
      <c r="F20" s="87">
        <f>+F12+F18</f>
        <v>257216</v>
      </c>
      <c r="G20" s="87">
        <f>+G12+G18</f>
        <v>281814.89999999997</v>
      </c>
      <c r="H20" s="87">
        <f>+H12+H18</f>
        <v>266585.89999999997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149999999999999" customHeight="1" x14ac:dyDescent="0.35">
      <c r="A21" s="1"/>
      <c r="B21" s="60"/>
      <c r="C21" s="62"/>
      <c r="D21" s="88"/>
      <c r="E21" s="88"/>
      <c r="F21" s="88"/>
      <c r="G21" s="88"/>
      <c r="H21" s="8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9" customHeight="1" x14ac:dyDescent="0.35">
      <c r="A22" s="1"/>
      <c r="B22" s="65"/>
      <c r="C22" s="65"/>
      <c r="D22" s="66"/>
      <c r="E22" s="66"/>
      <c r="F22" s="66"/>
      <c r="G22" s="66"/>
      <c r="H22" s="6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1"/>
      <c r="B23" s="68" t="s">
        <v>36</v>
      </c>
      <c r="C23" s="68"/>
      <c r="D23" s="66"/>
      <c r="E23" s="66"/>
      <c r="F23" s="66"/>
      <c r="G23" s="66"/>
      <c r="H23" s="6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1"/>
      <c r="B24" s="68"/>
      <c r="C24" s="68"/>
      <c r="D24" s="66"/>
      <c r="E24" s="66"/>
      <c r="F24" s="66"/>
      <c r="G24" s="66"/>
      <c r="H24" s="6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1"/>
      <c r="B25" s="67" t="s">
        <v>44</v>
      </c>
      <c r="C25" s="68"/>
      <c r="D25" s="66"/>
      <c r="E25" s="66"/>
      <c r="F25" s="66"/>
      <c r="G25" s="66"/>
      <c r="H25" s="6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1"/>
      <c r="B26" s="59" t="s">
        <v>45</v>
      </c>
      <c r="C26" s="60"/>
      <c r="D26" s="61">
        <v>70000</v>
      </c>
      <c r="E26" s="61">
        <v>70000</v>
      </c>
      <c r="F26" s="61">
        <v>70000</v>
      </c>
      <c r="G26" s="61">
        <v>70000</v>
      </c>
      <c r="H26" s="61">
        <v>70000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1"/>
      <c r="B27" s="59" t="s">
        <v>46</v>
      </c>
      <c r="C27" s="60"/>
      <c r="D27" s="61">
        <v>47240</v>
      </c>
      <c r="E27" s="61">
        <v>69391</v>
      </c>
      <c r="F27" s="61">
        <v>101356</v>
      </c>
      <c r="G27" s="61">
        <v>92020.899999999965</v>
      </c>
      <c r="H27" s="61">
        <v>128735.9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1"/>
      <c r="B28" s="59" t="s">
        <v>47</v>
      </c>
      <c r="C28" s="62"/>
      <c r="D28" s="63">
        <f>+D26+D27</f>
        <v>117240</v>
      </c>
      <c r="E28" s="63">
        <f>+E26+E27</f>
        <v>139391</v>
      </c>
      <c r="F28" s="63">
        <f>+F26+F27</f>
        <v>171356</v>
      </c>
      <c r="G28" s="63">
        <f>+G26+G27</f>
        <v>162020.89999999997</v>
      </c>
      <c r="H28" s="63">
        <f>+H26+H27</f>
        <v>198735.9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68"/>
      <c r="C29" s="68"/>
      <c r="D29" s="66"/>
      <c r="E29" s="66"/>
      <c r="F29" s="66"/>
      <c r="G29" s="66"/>
      <c r="H29" s="6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73" t="s">
        <v>42</v>
      </c>
      <c r="C30" s="60"/>
      <c r="D30" s="61">
        <v>50000</v>
      </c>
      <c r="E30" s="61">
        <v>100000</v>
      </c>
      <c r="F30" s="61">
        <v>0</v>
      </c>
      <c r="G30" s="61">
        <v>50000</v>
      </c>
      <c r="H30" s="61"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68"/>
      <c r="C31" s="68"/>
      <c r="D31" s="66"/>
      <c r="E31" s="66"/>
      <c r="F31" s="66"/>
      <c r="G31" s="66"/>
      <c r="H31" s="6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67" t="s">
        <v>37</v>
      </c>
      <c r="C32" s="62"/>
      <c r="D32" s="66"/>
      <c r="E32" s="66"/>
      <c r="F32" s="66"/>
      <c r="G32" s="66"/>
      <c r="H32" s="6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59" t="s">
        <v>38</v>
      </c>
      <c r="C33" s="60"/>
      <c r="D33" s="61">
        <v>11250</v>
      </c>
      <c r="E33" s="61">
        <v>27000</v>
      </c>
      <c r="F33" s="61">
        <v>68860</v>
      </c>
      <c r="G33" s="61">
        <v>57380</v>
      </c>
      <c r="H33" s="61">
        <v>58736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59" t="s">
        <v>39</v>
      </c>
      <c r="C34" s="60"/>
      <c r="D34" s="61">
        <v>10520</v>
      </c>
      <c r="E34" s="61">
        <v>5600</v>
      </c>
      <c r="F34" s="61">
        <v>10500</v>
      </c>
      <c r="G34" s="61">
        <v>5214</v>
      </c>
      <c r="H34" s="61">
        <v>2314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59" t="s">
        <v>40</v>
      </c>
      <c r="C35" s="62"/>
      <c r="D35" s="61">
        <v>5000</v>
      </c>
      <c r="E35" s="61">
        <v>8000</v>
      </c>
      <c r="F35" s="61">
        <v>6500</v>
      </c>
      <c r="G35" s="61">
        <v>7200</v>
      </c>
      <c r="H35" s="61">
        <v>6800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59" t="s">
        <v>41</v>
      </c>
      <c r="C36" s="62"/>
      <c r="D36" s="63">
        <f>+D33+D34+D35</f>
        <v>26770</v>
      </c>
      <c r="E36" s="63">
        <f>+E33+E34+E35</f>
        <v>40600</v>
      </c>
      <c r="F36" s="63">
        <f>+F33+F34+F35</f>
        <v>85860</v>
      </c>
      <c r="G36" s="63">
        <f>+G33+G34+G35</f>
        <v>69794</v>
      </c>
      <c r="H36" s="63">
        <f>+H33+H34+H35</f>
        <v>67850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68"/>
      <c r="C37" s="68"/>
      <c r="D37" s="72"/>
      <c r="E37" s="72"/>
      <c r="F37" s="72"/>
      <c r="G37" s="72"/>
      <c r="H37" s="7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62"/>
      <c r="C38" s="62"/>
      <c r="D38" s="72"/>
      <c r="E38" s="72"/>
      <c r="F38" s="72"/>
      <c r="G38" s="72"/>
      <c r="H38" s="72"/>
      <c r="I38" s="6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74" t="s">
        <v>48</v>
      </c>
      <c r="C39" s="74"/>
      <c r="D39" s="87">
        <f>+D28+D30+D36</f>
        <v>194010</v>
      </c>
      <c r="E39" s="87">
        <f>+E28+E30+E36</f>
        <v>279991</v>
      </c>
      <c r="F39" s="87">
        <f>+F28+F30+F36</f>
        <v>257216</v>
      </c>
      <c r="G39" s="87">
        <f>+G28+G30+G36</f>
        <v>281814.89999999997</v>
      </c>
      <c r="H39" s="87">
        <f>+H28+H30+H36</f>
        <v>266585.90000000002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76">
        <f>+D20-D39</f>
        <v>0</v>
      </c>
      <c r="E40" s="76">
        <f>+E20-E39</f>
        <v>0</v>
      </c>
      <c r="F40" s="76">
        <f>+F20-F39</f>
        <v>0</v>
      </c>
      <c r="G40" s="76">
        <f>+G20-G39</f>
        <v>0</v>
      </c>
      <c r="H40" s="76">
        <f>+H20-H39</f>
        <v>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x14ac:dyDescent="0.35">
      <c r="A43" s="1"/>
      <c r="B43" s="1"/>
      <c r="C43" s="1"/>
      <c r="D43" s="1"/>
      <c r="E43" s="1"/>
      <c r="F43" s="8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35">
      <c r="A49" s="1"/>
      <c r="B49" s="1"/>
      <c r="C49" s="1"/>
      <c r="D49" s="1"/>
      <c r="E49" s="1"/>
      <c r="F49" s="8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5"/>
  <sheetViews>
    <sheetView workbookViewId="0"/>
  </sheetViews>
  <sheetFormatPr defaultRowHeight="14.5" x14ac:dyDescent="0.35"/>
  <cols>
    <col min="1" max="1" width="3" customWidth="1"/>
    <col min="2" max="2" width="34" customWidth="1"/>
    <col min="3" max="3" width="3" customWidth="1"/>
    <col min="4" max="4" width="18" customWidth="1"/>
    <col min="5" max="5" width="3" customWidth="1"/>
  </cols>
  <sheetData>
    <row r="1" spans="1:6" ht="30" customHeight="1" x14ac:dyDescent="0.35">
      <c r="A1" s="99" t="s">
        <v>0</v>
      </c>
      <c r="B1" s="97"/>
      <c r="C1" s="97"/>
      <c r="D1" s="97"/>
      <c r="E1" s="97"/>
      <c r="F1" s="97"/>
    </row>
    <row r="2" spans="1:6" ht="16.5" customHeight="1" x14ac:dyDescent="0.35">
      <c r="A2" s="102" t="s">
        <v>54</v>
      </c>
      <c r="B2" s="97"/>
      <c r="C2" s="97"/>
      <c r="D2" s="97"/>
      <c r="E2" s="97"/>
      <c r="F2" s="97"/>
    </row>
    <row r="3" spans="1:6" x14ac:dyDescent="0.35">
      <c r="A3" s="1"/>
      <c r="B3" s="1"/>
      <c r="C3" s="1"/>
      <c r="D3" s="1"/>
      <c r="E3" s="1"/>
      <c r="F3" s="1"/>
    </row>
    <row r="4" spans="1:6" x14ac:dyDescent="0.35">
      <c r="A4" s="1"/>
      <c r="B4" s="89" t="s">
        <v>55</v>
      </c>
      <c r="C4" s="1"/>
      <c r="D4" s="89" t="s">
        <v>56</v>
      </c>
      <c r="E4" s="1"/>
      <c r="F4" s="1"/>
    </row>
    <row r="5" spans="1:6" x14ac:dyDescent="0.35">
      <c r="A5" s="1"/>
      <c r="B5" s="90" t="s">
        <v>27</v>
      </c>
      <c r="C5" s="1"/>
      <c r="D5" s="91">
        <v>0</v>
      </c>
      <c r="E5" s="1"/>
      <c r="F5" s="1"/>
    </row>
    <row r="6" spans="1:6" x14ac:dyDescent="0.35">
      <c r="A6" s="1"/>
      <c r="B6" s="90" t="s">
        <v>28</v>
      </c>
      <c r="C6" s="1"/>
      <c r="D6" s="91">
        <v>0</v>
      </c>
      <c r="E6" s="1"/>
      <c r="F6" s="1"/>
    </row>
    <row r="7" spans="1:6" x14ac:dyDescent="0.35">
      <c r="A7" s="1"/>
      <c r="B7" s="90" t="s">
        <v>29</v>
      </c>
      <c r="C7" s="1"/>
      <c r="D7" s="91">
        <v>0</v>
      </c>
      <c r="E7" s="1"/>
      <c r="F7" s="1"/>
    </row>
    <row r="8" spans="1:6" x14ac:dyDescent="0.35">
      <c r="A8" s="1"/>
      <c r="B8" s="90" t="s">
        <v>32</v>
      </c>
      <c r="C8" s="1"/>
      <c r="D8" s="91">
        <v>0</v>
      </c>
      <c r="E8" s="1"/>
      <c r="F8" s="1"/>
    </row>
    <row r="9" spans="1:6" x14ac:dyDescent="0.35">
      <c r="A9" s="1"/>
      <c r="B9" s="90" t="s">
        <v>33</v>
      </c>
      <c r="C9" s="1"/>
      <c r="D9" s="91">
        <v>0</v>
      </c>
      <c r="E9" s="1"/>
      <c r="F9" s="1"/>
    </row>
    <row r="10" spans="1:6" x14ac:dyDescent="0.35">
      <c r="A10" s="1"/>
      <c r="B10" s="90" t="s">
        <v>38</v>
      </c>
      <c r="C10" s="1"/>
      <c r="D10" s="91">
        <v>0</v>
      </c>
      <c r="E10" s="1"/>
      <c r="F10" s="1"/>
    </row>
    <row r="11" spans="1:6" x14ac:dyDescent="0.35">
      <c r="A11" s="1"/>
      <c r="B11" s="90" t="s">
        <v>39</v>
      </c>
      <c r="C11" s="1"/>
      <c r="D11" s="91">
        <v>0</v>
      </c>
      <c r="E11" s="1"/>
      <c r="F11" s="1"/>
    </row>
    <row r="12" spans="1:6" x14ac:dyDescent="0.35">
      <c r="A12" s="1"/>
      <c r="B12" s="90" t="s">
        <v>40</v>
      </c>
      <c r="C12" s="1"/>
      <c r="D12" s="91">
        <v>0</v>
      </c>
      <c r="E12" s="1"/>
      <c r="F12" s="1"/>
    </row>
    <row r="13" spans="1:6" x14ac:dyDescent="0.35">
      <c r="A13" s="1"/>
      <c r="B13" s="90" t="s">
        <v>42</v>
      </c>
      <c r="C13" s="1"/>
      <c r="D13" s="91">
        <v>0</v>
      </c>
      <c r="E13" s="1"/>
      <c r="F13" s="1"/>
    </row>
    <row r="14" spans="1:6" x14ac:dyDescent="0.35">
      <c r="A14" s="1"/>
      <c r="B14" s="90" t="s">
        <v>45</v>
      </c>
      <c r="C14" s="1"/>
      <c r="D14" s="91">
        <v>0</v>
      </c>
      <c r="E14" s="1"/>
      <c r="F14" s="1"/>
    </row>
    <row r="15" spans="1:6" x14ac:dyDescent="0.35">
      <c r="A15" s="1"/>
      <c r="B15" s="90" t="s">
        <v>46</v>
      </c>
      <c r="C15" s="1"/>
      <c r="D15" s="91">
        <v>0</v>
      </c>
      <c r="E15" s="1"/>
      <c r="F15" s="1"/>
    </row>
  </sheetData>
  <mergeCells count="2">
    <mergeCell ref="A2:F2"/>
    <mergeCell ref="A1:F1"/>
  </mergeCells>
  <hyperlinks>
    <hyperlink ref="A1" r:id="rId1" xr:uid="{00000000-0004-0000-0400-000000000000}"/>
  </hyperlink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0"/>
  <sheetViews>
    <sheetView workbookViewId="0"/>
  </sheetViews>
  <sheetFormatPr defaultRowHeight="14.5" x14ac:dyDescent="0.35"/>
  <cols>
    <col min="2" max="2" width="34" customWidth="1"/>
    <col min="4" max="4" width="16" customWidth="1"/>
  </cols>
  <sheetData>
    <row r="1" spans="1:4" x14ac:dyDescent="0.35">
      <c r="A1" s="1"/>
      <c r="B1" s="1"/>
      <c r="C1" s="1"/>
      <c r="D1" s="1"/>
    </row>
    <row r="2" spans="1:4" x14ac:dyDescent="0.35">
      <c r="A2" s="1"/>
      <c r="B2" s="1"/>
      <c r="C2" s="1"/>
      <c r="D2" s="1"/>
    </row>
    <row r="3" spans="1:4" x14ac:dyDescent="0.35">
      <c r="A3" s="1"/>
      <c r="B3" s="92" t="s">
        <v>23</v>
      </c>
      <c r="C3" s="1"/>
      <c r="D3" s="1"/>
    </row>
    <row r="4" spans="1:4" x14ac:dyDescent="0.35">
      <c r="A4" s="1"/>
      <c r="B4" s="1"/>
      <c r="C4" s="1"/>
      <c r="D4" s="1"/>
    </row>
    <row r="5" spans="1:4" x14ac:dyDescent="0.35">
      <c r="A5" s="1"/>
      <c r="B5" s="1"/>
      <c r="C5" s="1"/>
      <c r="D5" s="1"/>
    </row>
    <row r="6" spans="1:4" x14ac:dyDescent="0.35">
      <c r="A6" s="1"/>
      <c r="B6" s="93" t="s">
        <v>57</v>
      </c>
      <c r="C6" s="1"/>
      <c r="D6" s="1"/>
    </row>
    <row r="7" spans="1:4" x14ac:dyDescent="0.35">
      <c r="A7" s="1"/>
      <c r="B7" s="1"/>
      <c r="C7" s="1"/>
      <c r="D7" s="1"/>
    </row>
    <row r="8" spans="1:4" x14ac:dyDescent="0.35">
      <c r="A8" s="1"/>
      <c r="B8" s="89" t="s">
        <v>25</v>
      </c>
      <c r="C8" s="1"/>
      <c r="D8" s="1"/>
    </row>
    <row r="9" spans="1:4" x14ac:dyDescent="0.35">
      <c r="A9" s="1"/>
      <c r="B9" s="89" t="s">
        <v>26</v>
      </c>
      <c r="C9" s="1"/>
      <c r="D9" s="1"/>
    </row>
    <row r="10" spans="1:4" x14ac:dyDescent="0.35">
      <c r="A10" s="1"/>
      <c r="B10" s="1" t="s">
        <v>27</v>
      </c>
      <c r="C10" s="1"/>
      <c r="D10" s="94">
        <f>+'Calculator - Inputs'!$D$5</f>
        <v>0</v>
      </c>
    </row>
    <row r="11" spans="1:4" x14ac:dyDescent="0.35">
      <c r="A11" s="1"/>
      <c r="B11" s="1" t="s">
        <v>28</v>
      </c>
      <c r="C11" s="1"/>
      <c r="D11" s="94">
        <f>+'Calculator - Inputs'!$D$6</f>
        <v>0</v>
      </c>
    </row>
    <row r="12" spans="1:4" x14ac:dyDescent="0.35">
      <c r="A12" s="1"/>
      <c r="B12" s="1" t="s">
        <v>29</v>
      </c>
      <c r="C12" s="1"/>
      <c r="D12" s="94">
        <f>+'Calculator - Inputs'!$D$7</f>
        <v>0</v>
      </c>
    </row>
    <row r="13" spans="1:4" x14ac:dyDescent="0.35">
      <c r="A13" s="1"/>
      <c r="B13" s="89" t="s">
        <v>30</v>
      </c>
      <c r="C13" s="1"/>
      <c r="D13" s="95">
        <f>SUM(D10:D12)</f>
        <v>0</v>
      </c>
    </row>
    <row r="14" spans="1:4" x14ac:dyDescent="0.35">
      <c r="A14" s="1"/>
      <c r="B14" s="1"/>
      <c r="C14" s="1"/>
      <c r="D14" s="1"/>
    </row>
    <row r="15" spans="1:4" x14ac:dyDescent="0.35">
      <c r="A15" s="1"/>
      <c r="B15" s="89" t="s">
        <v>31</v>
      </c>
      <c r="C15" s="1"/>
      <c r="D15" s="1"/>
    </row>
    <row r="16" spans="1:4" x14ac:dyDescent="0.35">
      <c r="A16" s="1"/>
      <c r="B16" s="1" t="s">
        <v>32</v>
      </c>
      <c r="C16" s="1"/>
      <c r="D16" s="94">
        <f>+'Calculator - Inputs'!$D$8</f>
        <v>0</v>
      </c>
    </row>
    <row r="17" spans="1:4" x14ac:dyDescent="0.35">
      <c r="A17" s="1"/>
      <c r="B17" s="1" t="s">
        <v>33</v>
      </c>
      <c r="C17" s="1"/>
      <c r="D17" s="94">
        <f>+'Calculator - Inputs'!$D$9</f>
        <v>0</v>
      </c>
    </row>
    <row r="18" spans="1:4" x14ac:dyDescent="0.35">
      <c r="A18" s="1"/>
      <c r="B18" s="1" t="s">
        <v>34</v>
      </c>
      <c r="C18" s="1"/>
      <c r="D18" s="19">
        <f>SUM(D16:D17)</f>
        <v>0</v>
      </c>
    </row>
    <row r="19" spans="1:4" x14ac:dyDescent="0.35">
      <c r="A19" s="1"/>
      <c r="B19" s="1"/>
      <c r="C19" s="1"/>
      <c r="D19" s="1"/>
    </row>
    <row r="20" spans="1:4" x14ac:dyDescent="0.35">
      <c r="A20" s="1"/>
      <c r="B20" s="89" t="s">
        <v>35</v>
      </c>
      <c r="C20" s="1"/>
      <c r="D20" s="95">
        <f>+D13+D18</f>
        <v>0</v>
      </c>
    </row>
    <row r="21" spans="1:4" x14ac:dyDescent="0.35">
      <c r="A21" s="1"/>
      <c r="B21" s="1"/>
      <c r="C21" s="1"/>
      <c r="D21" s="1"/>
    </row>
    <row r="22" spans="1:4" x14ac:dyDescent="0.35">
      <c r="A22" s="1"/>
      <c r="B22" s="89" t="s">
        <v>36</v>
      </c>
      <c r="C22" s="1"/>
      <c r="D22" s="1"/>
    </row>
    <row r="23" spans="1:4" x14ac:dyDescent="0.35">
      <c r="A23" s="1"/>
      <c r="B23" s="89" t="s">
        <v>37</v>
      </c>
      <c r="C23" s="1"/>
      <c r="D23" s="1"/>
    </row>
    <row r="24" spans="1:4" x14ac:dyDescent="0.35">
      <c r="A24" s="1"/>
      <c r="B24" s="1" t="s">
        <v>38</v>
      </c>
      <c r="C24" s="1"/>
      <c r="D24" s="94">
        <f>+'Calculator - Inputs'!$D$10</f>
        <v>0</v>
      </c>
    </row>
    <row r="25" spans="1:4" x14ac:dyDescent="0.35">
      <c r="A25" s="1"/>
      <c r="B25" s="1" t="s">
        <v>39</v>
      </c>
      <c r="C25" s="1"/>
      <c r="D25" s="94">
        <f>+'Calculator - Inputs'!$D$11</f>
        <v>0</v>
      </c>
    </row>
    <row r="26" spans="1:4" x14ac:dyDescent="0.35">
      <c r="A26" s="1"/>
      <c r="B26" s="1" t="s">
        <v>40</v>
      </c>
      <c r="C26" s="1"/>
      <c r="D26" s="94">
        <f>+'Calculator - Inputs'!$D$12</f>
        <v>0</v>
      </c>
    </row>
    <row r="27" spans="1:4" x14ac:dyDescent="0.35">
      <c r="A27" s="1"/>
      <c r="B27" s="89" t="s">
        <v>41</v>
      </c>
      <c r="C27" s="1"/>
      <c r="D27" s="95">
        <f>+D24+D25+D26</f>
        <v>0</v>
      </c>
    </row>
    <row r="28" spans="1:4" x14ac:dyDescent="0.35">
      <c r="A28" s="1"/>
      <c r="B28" s="1"/>
      <c r="C28" s="1"/>
      <c r="D28" s="1"/>
    </row>
    <row r="29" spans="1:4" x14ac:dyDescent="0.35">
      <c r="A29" s="1"/>
      <c r="B29" s="1" t="s">
        <v>42</v>
      </c>
      <c r="C29" s="1"/>
      <c r="D29" s="94">
        <f>+'Calculator - Inputs'!$D$13</f>
        <v>0</v>
      </c>
    </row>
    <row r="30" spans="1:4" x14ac:dyDescent="0.35">
      <c r="A30" s="1"/>
      <c r="B30" s="1"/>
      <c r="C30" s="1"/>
      <c r="D30" s="1"/>
    </row>
    <row r="31" spans="1:4" x14ac:dyDescent="0.35">
      <c r="A31" s="1"/>
      <c r="B31" s="89" t="s">
        <v>43</v>
      </c>
      <c r="C31" s="1"/>
      <c r="D31" s="95">
        <f>+D29+D27</f>
        <v>0</v>
      </c>
    </row>
    <row r="32" spans="1:4" x14ac:dyDescent="0.35">
      <c r="A32" s="1"/>
      <c r="B32" s="1"/>
      <c r="C32" s="1"/>
      <c r="D32" s="1"/>
    </row>
    <row r="33" spans="1:4" x14ac:dyDescent="0.35">
      <c r="A33" s="1"/>
      <c r="B33" s="89" t="s">
        <v>44</v>
      </c>
      <c r="C33" s="1"/>
      <c r="D33" s="1"/>
    </row>
    <row r="34" spans="1:4" x14ac:dyDescent="0.35">
      <c r="A34" s="1"/>
      <c r="B34" s="1" t="s">
        <v>45</v>
      </c>
      <c r="C34" s="1"/>
      <c r="D34" s="94">
        <f>+'Calculator - Inputs'!$D$14</f>
        <v>0</v>
      </c>
    </row>
    <row r="35" spans="1:4" x14ac:dyDescent="0.35">
      <c r="A35" s="1"/>
      <c r="B35" s="1" t="s">
        <v>46</v>
      </c>
      <c r="C35" s="1"/>
      <c r="D35" s="94">
        <f>+'Calculator - Inputs'!$D$15</f>
        <v>0</v>
      </c>
    </row>
    <row r="36" spans="1:4" x14ac:dyDescent="0.35">
      <c r="A36" s="1"/>
      <c r="B36" s="89" t="s">
        <v>47</v>
      </c>
      <c r="C36" s="1"/>
      <c r="D36" s="95">
        <f>+D34+D35</f>
        <v>0</v>
      </c>
    </row>
    <row r="37" spans="1:4" x14ac:dyDescent="0.35">
      <c r="A37" s="1"/>
      <c r="B37" s="1"/>
      <c r="C37" s="1"/>
      <c r="D37" s="1"/>
    </row>
    <row r="38" spans="1:4" x14ac:dyDescent="0.35">
      <c r="A38" s="1"/>
      <c r="B38" s="89" t="s">
        <v>48</v>
      </c>
      <c r="C38" s="1"/>
      <c r="D38" s="95">
        <f>+D36+D31</f>
        <v>0</v>
      </c>
    </row>
    <row r="39" spans="1:4" x14ac:dyDescent="0.35">
      <c r="A39" s="1"/>
      <c r="B39" s="1"/>
      <c r="C39" s="1"/>
      <c r="D39" s="1"/>
    </row>
    <row r="40" spans="1:4" x14ac:dyDescent="0.35">
      <c r="A40" s="1"/>
      <c r="B40" s="89" t="s">
        <v>58</v>
      </c>
      <c r="C40" s="1"/>
      <c r="D40" s="95" t="str">
        <f>IF(ROUND(D20-D38,2)=0,"Balanced","Off by "&amp;TEXT(D20-D38,"#,##0"))</f>
        <v>Balanced</v>
      </c>
    </row>
  </sheetData>
  <conditionalFormatting sqref="D39">
    <cfRule type="expression" dxfId="5" priority="1">
      <formula>ISNUMBER(SEARCH("Off",D39))</formula>
    </cfRule>
    <cfRule type="expression" dxfId="4" priority="2">
      <formula>ISNUMBER(SEARCH("Balanced",D39))</formula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0"/>
  <sheetViews>
    <sheetView workbookViewId="0"/>
  </sheetViews>
  <sheetFormatPr defaultRowHeight="14.5" x14ac:dyDescent="0.35"/>
  <cols>
    <col min="2" max="2" width="34" customWidth="1"/>
    <col min="4" max="4" width="16" customWidth="1"/>
  </cols>
  <sheetData>
    <row r="1" spans="1:4" x14ac:dyDescent="0.35">
      <c r="A1" s="1"/>
      <c r="B1" s="1"/>
      <c r="C1" s="1"/>
      <c r="D1" s="1"/>
    </row>
    <row r="2" spans="1:4" x14ac:dyDescent="0.35">
      <c r="A2" s="1"/>
      <c r="B2" s="1"/>
      <c r="C2" s="1"/>
      <c r="D2" s="1"/>
    </row>
    <row r="3" spans="1:4" x14ac:dyDescent="0.35">
      <c r="A3" s="1"/>
      <c r="B3" s="92" t="s">
        <v>49</v>
      </c>
      <c r="C3" s="1"/>
      <c r="D3" s="1"/>
    </row>
    <row r="4" spans="1:4" x14ac:dyDescent="0.35">
      <c r="A4" s="1"/>
      <c r="B4" s="1"/>
      <c r="C4" s="1"/>
      <c r="D4" s="1"/>
    </row>
    <row r="5" spans="1:4" x14ac:dyDescent="0.35">
      <c r="A5" s="1"/>
      <c r="B5" s="1"/>
      <c r="C5" s="1"/>
      <c r="D5" s="1"/>
    </row>
    <row r="6" spans="1:4" x14ac:dyDescent="0.35">
      <c r="A6" s="1"/>
      <c r="B6" s="93" t="s">
        <v>57</v>
      </c>
      <c r="C6" s="1"/>
      <c r="D6" s="1"/>
    </row>
    <row r="7" spans="1:4" x14ac:dyDescent="0.35">
      <c r="A7" s="1"/>
      <c r="B7" s="1"/>
      <c r="C7" s="1"/>
      <c r="D7" s="1"/>
    </row>
    <row r="8" spans="1:4" x14ac:dyDescent="0.35">
      <c r="A8" s="1"/>
      <c r="B8" s="89" t="s">
        <v>25</v>
      </c>
      <c r="C8" s="1"/>
      <c r="D8" s="1"/>
    </row>
    <row r="9" spans="1:4" x14ac:dyDescent="0.35">
      <c r="A9" s="1"/>
      <c r="B9" s="89" t="s">
        <v>31</v>
      </c>
      <c r="C9" s="1"/>
      <c r="D9" s="1"/>
    </row>
    <row r="10" spans="1:4" x14ac:dyDescent="0.35">
      <c r="A10" s="1"/>
      <c r="B10" s="1" t="s">
        <v>32</v>
      </c>
      <c r="C10" s="1"/>
      <c r="D10" s="94">
        <f>+'Calculator - Inputs'!$D$8</f>
        <v>0</v>
      </c>
    </row>
    <row r="11" spans="1:4" x14ac:dyDescent="0.35">
      <c r="A11" s="1"/>
      <c r="B11" s="1" t="s">
        <v>33</v>
      </c>
      <c r="C11" s="1"/>
      <c r="D11" s="94">
        <f>+'Calculator - Inputs'!$D$9</f>
        <v>0</v>
      </c>
    </row>
    <row r="12" spans="1:4" x14ac:dyDescent="0.35">
      <c r="A12" s="1"/>
      <c r="B12" s="1" t="s">
        <v>50</v>
      </c>
      <c r="C12" s="1"/>
      <c r="D12" s="19">
        <f>SUM(D10:D11)</f>
        <v>0</v>
      </c>
    </row>
    <row r="13" spans="1:4" x14ac:dyDescent="0.35">
      <c r="A13" s="1"/>
      <c r="B13" s="1"/>
      <c r="C13" s="1"/>
      <c r="D13" s="1"/>
    </row>
    <row r="14" spans="1:4" x14ac:dyDescent="0.35">
      <c r="A14" s="1"/>
      <c r="B14" s="89" t="s">
        <v>26</v>
      </c>
      <c r="C14" s="1"/>
      <c r="D14" s="1"/>
    </row>
    <row r="15" spans="1:4" x14ac:dyDescent="0.35">
      <c r="A15" s="1"/>
      <c r="B15" s="1" t="s">
        <v>29</v>
      </c>
      <c r="C15" s="1"/>
      <c r="D15" s="94">
        <f>+'Calculator - Inputs'!$D$7</f>
        <v>0</v>
      </c>
    </row>
    <row r="16" spans="1:4" x14ac:dyDescent="0.35">
      <c r="A16" s="1"/>
      <c r="B16" s="1" t="s">
        <v>28</v>
      </c>
      <c r="C16" s="1"/>
      <c r="D16" s="94">
        <f>+'Calculator - Inputs'!$D$6</f>
        <v>0</v>
      </c>
    </row>
    <row r="17" spans="1:4" x14ac:dyDescent="0.35">
      <c r="A17" s="1"/>
      <c r="B17" s="1" t="s">
        <v>27</v>
      </c>
      <c r="C17" s="1"/>
      <c r="D17" s="94">
        <f>+'Calculator - Inputs'!$D$5</f>
        <v>0</v>
      </c>
    </row>
    <row r="18" spans="1:4" x14ac:dyDescent="0.35">
      <c r="A18" s="1"/>
      <c r="B18" s="89" t="s">
        <v>30</v>
      </c>
      <c r="C18" s="1"/>
      <c r="D18" s="95">
        <f>SUM(D15:D17)</f>
        <v>0</v>
      </c>
    </row>
    <row r="19" spans="1:4" x14ac:dyDescent="0.35">
      <c r="A19" s="1"/>
      <c r="B19" s="1"/>
      <c r="C19" s="1"/>
      <c r="D19" s="1"/>
    </row>
    <row r="20" spans="1:4" x14ac:dyDescent="0.35">
      <c r="A20" s="1"/>
      <c r="B20" s="89" t="s">
        <v>36</v>
      </c>
      <c r="C20" s="1"/>
      <c r="D20" s="1"/>
    </row>
    <row r="21" spans="1:4" x14ac:dyDescent="0.35">
      <c r="A21" s="1"/>
      <c r="B21" s="89" t="s">
        <v>37</v>
      </c>
      <c r="C21" s="1"/>
      <c r="D21" s="1"/>
    </row>
    <row r="22" spans="1:4" x14ac:dyDescent="0.35">
      <c r="A22" s="1"/>
      <c r="B22" s="1" t="s">
        <v>38</v>
      </c>
      <c r="C22" s="1"/>
      <c r="D22" s="94">
        <f>+'Calculator - Inputs'!$D$10</f>
        <v>0</v>
      </c>
    </row>
    <row r="23" spans="1:4" x14ac:dyDescent="0.35">
      <c r="A23" s="1"/>
      <c r="B23" s="1" t="s">
        <v>39</v>
      </c>
      <c r="C23" s="1"/>
      <c r="D23" s="94">
        <f>+'Calculator - Inputs'!$D$11</f>
        <v>0</v>
      </c>
    </row>
    <row r="24" spans="1:4" x14ac:dyDescent="0.35">
      <c r="A24" s="1"/>
      <c r="B24" s="1" t="s">
        <v>40</v>
      </c>
      <c r="C24" s="1"/>
      <c r="D24" s="94">
        <f>+'Calculator - Inputs'!$D$12</f>
        <v>0</v>
      </c>
    </row>
    <row r="25" spans="1:4" x14ac:dyDescent="0.35">
      <c r="A25" s="1"/>
      <c r="B25" s="89" t="s">
        <v>41</v>
      </c>
      <c r="C25" s="1"/>
      <c r="D25" s="95">
        <f>+D22+D23+D24</f>
        <v>0</v>
      </c>
    </row>
    <row r="26" spans="1:4" x14ac:dyDescent="0.35">
      <c r="A26" s="1"/>
      <c r="B26" s="1"/>
      <c r="C26" s="1"/>
      <c r="D26" s="1"/>
    </row>
    <row r="27" spans="1:4" x14ac:dyDescent="0.35">
      <c r="A27" s="1"/>
      <c r="B27" s="89" t="s">
        <v>51</v>
      </c>
      <c r="C27" s="1"/>
      <c r="D27" s="95">
        <f>+D18-D25</f>
        <v>0</v>
      </c>
    </row>
    <row r="28" spans="1:4" x14ac:dyDescent="0.35">
      <c r="A28" s="1"/>
      <c r="B28" s="1"/>
      <c r="C28" s="1"/>
      <c r="D28" s="1"/>
    </row>
    <row r="29" spans="1:4" x14ac:dyDescent="0.35">
      <c r="A29" s="1"/>
      <c r="B29" s="1" t="s">
        <v>42</v>
      </c>
      <c r="C29" s="1"/>
      <c r="D29" s="94">
        <f>+'Calculator - Inputs'!$D$13</f>
        <v>0</v>
      </c>
    </row>
    <row r="30" spans="1:4" x14ac:dyDescent="0.35">
      <c r="A30" s="1"/>
      <c r="B30" s="1"/>
      <c r="C30" s="1"/>
      <c r="D30" s="1"/>
    </row>
    <row r="31" spans="1:4" x14ac:dyDescent="0.35">
      <c r="A31" s="1"/>
      <c r="B31" s="1"/>
      <c r="C31" s="1"/>
      <c r="D31" s="1"/>
    </row>
    <row r="32" spans="1:4" x14ac:dyDescent="0.35">
      <c r="A32" s="1"/>
      <c r="B32" s="89" t="s">
        <v>52</v>
      </c>
      <c r="C32" s="1"/>
      <c r="D32" s="95">
        <f>+D12+D18-D25-D29</f>
        <v>0</v>
      </c>
    </row>
    <row r="33" spans="1:4" x14ac:dyDescent="0.35">
      <c r="A33" s="1"/>
      <c r="B33" s="1"/>
      <c r="C33" s="1"/>
      <c r="D33" s="1"/>
    </row>
    <row r="34" spans="1:4" x14ac:dyDescent="0.35">
      <c r="A34" s="1"/>
      <c r="B34" s="89" t="s">
        <v>44</v>
      </c>
      <c r="C34" s="1"/>
      <c r="D34" s="1"/>
    </row>
    <row r="35" spans="1:4" x14ac:dyDescent="0.35">
      <c r="A35" s="1"/>
      <c r="B35" s="1" t="s">
        <v>45</v>
      </c>
      <c r="C35" s="1"/>
      <c r="D35" s="94">
        <f>+'Calculator - Inputs'!$D$14</f>
        <v>0</v>
      </c>
    </row>
    <row r="36" spans="1:4" x14ac:dyDescent="0.35">
      <c r="A36" s="1"/>
      <c r="B36" s="1" t="s">
        <v>46</v>
      </c>
      <c r="C36" s="1"/>
      <c r="D36" s="94">
        <f>+'Calculator - Inputs'!$D$15</f>
        <v>0</v>
      </c>
    </row>
    <row r="37" spans="1:4" x14ac:dyDescent="0.35">
      <c r="A37" s="1"/>
      <c r="B37" s="89" t="s">
        <v>47</v>
      </c>
      <c r="C37" s="1"/>
      <c r="D37" s="95">
        <f>+D35+D36</f>
        <v>0</v>
      </c>
    </row>
    <row r="38" spans="1:4" x14ac:dyDescent="0.35">
      <c r="A38" s="1"/>
      <c r="B38" s="1"/>
      <c r="C38" s="1"/>
      <c r="D38" s="1"/>
    </row>
    <row r="39" spans="1:4" x14ac:dyDescent="0.35">
      <c r="A39" s="1"/>
      <c r="B39" s="1"/>
      <c r="C39" s="1"/>
      <c r="D39" s="1"/>
    </row>
    <row r="40" spans="1:4" x14ac:dyDescent="0.35">
      <c r="A40" s="1"/>
      <c r="B40" s="89" t="s">
        <v>59</v>
      </c>
      <c r="C40" s="1"/>
      <c r="D40" s="95" t="str">
        <f>IF(ROUND(D32-D37,2)=0,"Balanced","Off by "&amp;TEXT(D32-D37,"#,##0"))</f>
        <v>Balanced</v>
      </c>
    </row>
  </sheetData>
  <conditionalFormatting sqref="D39">
    <cfRule type="expression" dxfId="3" priority="1">
      <formula>ISNUMBER(SEARCH("Off",D39))</formula>
    </cfRule>
    <cfRule type="expression" dxfId="2" priority="2">
      <formula>ISNUMBER(SEARCH("Balanced",D39))</formula>
    </cfRule>
  </conditionalFormatting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41"/>
  <sheetViews>
    <sheetView workbookViewId="0"/>
  </sheetViews>
  <sheetFormatPr defaultRowHeight="14.5" x14ac:dyDescent="0.35"/>
  <cols>
    <col min="2" max="2" width="34" customWidth="1"/>
    <col min="4" max="4" width="16" customWidth="1"/>
  </cols>
  <sheetData>
    <row r="1" spans="1:4" x14ac:dyDescent="0.35">
      <c r="A1" s="1"/>
      <c r="B1" s="1"/>
      <c r="C1" s="1"/>
      <c r="D1" s="1"/>
    </row>
    <row r="2" spans="1:4" x14ac:dyDescent="0.35">
      <c r="A2" s="1"/>
      <c r="B2" s="1"/>
      <c r="C2" s="1"/>
      <c r="D2" s="1"/>
    </row>
    <row r="3" spans="1:4" x14ac:dyDescent="0.35">
      <c r="A3" s="1"/>
      <c r="B3" s="92" t="s">
        <v>53</v>
      </c>
      <c r="C3" s="1"/>
      <c r="D3" s="1"/>
    </row>
    <row r="4" spans="1:4" x14ac:dyDescent="0.35">
      <c r="A4" s="1"/>
      <c r="B4" s="1"/>
      <c r="C4" s="1"/>
      <c r="D4" s="1"/>
    </row>
    <row r="5" spans="1:4" x14ac:dyDescent="0.35">
      <c r="A5" s="1"/>
      <c r="B5" s="1"/>
      <c r="C5" s="1"/>
      <c r="D5" s="1"/>
    </row>
    <row r="6" spans="1:4" x14ac:dyDescent="0.35">
      <c r="A6" s="1"/>
      <c r="B6" s="93" t="s">
        <v>57</v>
      </c>
      <c r="C6" s="1"/>
      <c r="D6" s="1"/>
    </row>
    <row r="7" spans="1:4" x14ac:dyDescent="0.35">
      <c r="A7" s="1"/>
      <c r="B7" s="1"/>
      <c r="C7" s="1"/>
      <c r="D7" s="1"/>
    </row>
    <row r="8" spans="1:4" x14ac:dyDescent="0.35">
      <c r="A8" s="1"/>
      <c r="B8" s="89" t="s">
        <v>25</v>
      </c>
      <c r="C8" s="1"/>
      <c r="D8" s="1"/>
    </row>
    <row r="9" spans="1:4" x14ac:dyDescent="0.35">
      <c r="A9" s="1"/>
      <c r="B9" s="89" t="s">
        <v>31</v>
      </c>
      <c r="C9" s="1"/>
      <c r="D9" s="1"/>
    </row>
    <row r="10" spans="1:4" x14ac:dyDescent="0.35">
      <c r="A10" s="1"/>
      <c r="B10" s="1" t="s">
        <v>32</v>
      </c>
      <c r="C10" s="1"/>
      <c r="D10" s="94">
        <f>+'Calculator - Inputs'!$D$8</f>
        <v>0</v>
      </c>
    </row>
    <row r="11" spans="1:4" x14ac:dyDescent="0.35">
      <c r="A11" s="1"/>
      <c r="B11" s="1" t="s">
        <v>33</v>
      </c>
      <c r="C11" s="1"/>
      <c r="D11" s="94">
        <f>+'Calculator - Inputs'!$D$9</f>
        <v>0</v>
      </c>
    </row>
    <row r="12" spans="1:4" x14ac:dyDescent="0.35">
      <c r="A12" s="1"/>
      <c r="B12" s="1" t="s">
        <v>50</v>
      </c>
      <c r="C12" s="1"/>
      <c r="D12" s="19">
        <f>SUM(D10:D11)</f>
        <v>0</v>
      </c>
    </row>
    <row r="13" spans="1:4" x14ac:dyDescent="0.35">
      <c r="A13" s="1"/>
      <c r="B13" s="1"/>
      <c r="C13" s="1"/>
      <c r="D13" s="1"/>
    </row>
    <row r="14" spans="1:4" x14ac:dyDescent="0.35">
      <c r="A14" s="1"/>
      <c r="B14" s="89" t="s">
        <v>26</v>
      </c>
      <c r="C14" s="1"/>
      <c r="D14" s="1"/>
    </row>
    <row r="15" spans="1:4" x14ac:dyDescent="0.35">
      <c r="A15" s="1"/>
      <c r="B15" s="1" t="s">
        <v>29</v>
      </c>
      <c r="C15" s="1"/>
      <c r="D15" s="94">
        <f>+'Calculator - Inputs'!$D$7</f>
        <v>0</v>
      </c>
    </row>
    <row r="16" spans="1:4" x14ac:dyDescent="0.35">
      <c r="A16" s="1"/>
      <c r="B16" s="1" t="s">
        <v>28</v>
      </c>
      <c r="C16" s="1"/>
      <c r="D16" s="94">
        <f>+'Calculator - Inputs'!$D$6</f>
        <v>0</v>
      </c>
    </row>
    <row r="17" spans="1:4" x14ac:dyDescent="0.35">
      <c r="A17" s="1"/>
      <c r="B17" s="1" t="s">
        <v>27</v>
      </c>
      <c r="C17" s="1"/>
      <c r="D17" s="94">
        <f>+'Calculator - Inputs'!$D$5</f>
        <v>0</v>
      </c>
    </row>
    <row r="18" spans="1:4" x14ac:dyDescent="0.35">
      <c r="A18" s="1"/>
      <c r="B18" s="89" t="s">
        <v>30</v>
      </c>
      <c r="C18" s="1"/>
      <c r="D18" s="95">
        <f>SUM(D15:D17)</f>
        <v>0</v>
      </c>
    </row>
    <row r="19" spans="1:4" x14ac:dyDescent="0.35">
      <c r="A19" s="1"/>
      <c r="B19" s="1"/>
      <c r="C19" s="1"/>
      <c r="D19" s="1"/>
    </row>
    <row r="20" spans="1:4" x14ac:dyDescent="0.35">
      <c r="A20" s="1"/>
      <c r="B20" s="89" t="s">
        <v>35</v>
      </c>
      <c r="C20" s="1"/>
      <c r="D20" s="95">
        <f>+D12+D18</f>
        <v>0</v>
      </c>
    </row>
    <row r="21" spans="1:4" x14ac:dyDescent="0.35">
      <c r="A21" s="1"/>
      <c r="B21" s="1"/>
      <c r="C21" s="1"/>
      <c r="D21" s="1"/>
    </row>
    <row r="22" spans="1:4" x14ac:dyDescent="0.35">
      <c r="A22" s="1"/>
      <c r="B22" s="1"/>
      <c r="C22" s="1"/>
      <c r="D22" s="1"/>
    </row>
    <row r="23" spans="1:4" x14ac:dyDescent="0.35">
      <c r="A23" s="1"/>
      <c r="B23" s="89" t="s">
        <v>36</v>
      </c>
      <c r="C23" s="1"/>
      <c r="D23" s="1"/>
    </row>
    <row r="24" spans="1:4" x14ac:dyDescent="0.35">
      <c r="A24" s="1"/>
      <c r="B24" s="1"/>
      <c r="C24" s="1"/>
      <c r="D24" s="1"/>
    </row>
    <row r="25" spans="1:4" x14ac:dyDescent="0.35">
      <c r="A25" s="1"/>
      <c r="B25" s="89" t="s">
        <v>44</v>
      </c>
      <c r="C25" s="1"/>
      <c r="D25" s="1"/>
    </row>
    <row r="26" spans="1:4" x14ac:dyDescent="0.35">
      <c r="A26" s="1"/>
      <c r="B26" s="1" t="s">
        <v>45</v>
      </c>
      <c r="C26" s="1"/>
      <c r="D26" s="94">
        <f>+'Calculator - Inputs'!$D$14</f>
        <v>0</v>
      </c>
    </row>
    <row r="27" spans="1:4" x14ac:dyDescent="0.35">
      <c r="A27" s="1"/>
      <c r="B27" s="1" t="s">
        <v>46</v>
      </c>
      <c r="C27" s="1"/>
      <c r="D27" s="94">
        <f>+'Calculator - Inputs'!$D$15</f>
        <v>0</v>
      </c>
    </row>
    <row r="28" spans="1:4" x14ac:dyDescent="0.35">
      <c r="A28" s="1"/>
      <c r="B28" s="89" t="s">
        <v>47</v>
      </c>
      <c r="C28" s="1"/>
      <c r="D28" s="95">
        <f>+D26+D27</f>
        <v>0</v>
      </c>
    </row>
    <row r="29" spans="1:4" x14ac:dyDescent="0.35">
      <c r="A29" s="1"/>
      <c r="B29" s="1"/>
      <c r="C29" s="1"/>
      <c r="D29" s="1"/>
    </row>
    <row r="30" spans="1:4" x14ac:dyDescent="0.35">
      <c r="A30" s="1"/>
      <c r="B30" s="1" t="s">
        <v>42</v>
      </c>
      <c r="C30" s="1"/>
      <c r="D30" s="94">
        <f>+'Calculator - Inputs'!$D$13</f>
        <v>0</v>
      </c>
    </row>
    <row r="31" spans="1:4" x14ac:dyDescent="0.35">
      <c r="A31" s="1"/>
      <c r="B31" s="1"/>
      <c r="C31" s="1"/>
      <c r="D31" s="1"/>
    </row>
    <row r="32" spans="1:4" x14ac:dyDescent="0.35">
      <c r="A32" s="1"/>
      <c r="B32" s="89" t="s">
        <v>37</v>
      </c>
      <c r="C32" s="1"/>
      <c r="D32" s="1"/>
    </row>
    <row r="33" spans="1:4" x14ac:dyDescent="0.35">
      <c r="A33" s="1"/>
      <c r="B33" s="1" t="s">
        <v>38</v>
      </c>
      <c r="C33" s="1"/>
      <c r="D33" s="94">
        <f>+'Calculator - Inputs'!$D$10</f>
        <v>0</v>
      </c>
    </row>
    <row r="34" spans="1:4" x14ac:dyDescent="0.35">
      <c r="A34" s="1"/>
      <c r="B34" s="1" t="s">
        <v>39</v>
      </c>
      <c r="C34" s="1"/>
      <c r="D34" s="94">
        <f>+'Calculator - Inputs'!$D$11</f>
        <v>0</v>
      </c>
    </row>
    <row r="35" spans="1:4" x14ac:dyDescent="0.35">
      <c r="A35" s="1"/>
      <c r="B35" s="1" t="s">
        <v>40</v>
      </c>
      <c r="C35" s="1"/>
      <c r="D35" s="94">
        <f>+'Calculator - Inputs'!$D$12</f>
        <v>0</v>
      </c>
    </row>
    <row r="36" spans="1:4" x14ac:dyDescent="0.35">
      <c r="A36" s="1"/>
      <c r="B36" s="89" t="s">
        <v>41</v>
      </c>
      <c r="C36" s="1"/>
      <c r="D36" s="95">
        <f>+D33+D34+D35</f>
        <v>0</v>
      </c>
    </row>
    <row r="37" spans="1:4" x14ac:dyDescent="0.35">
      <c r="A37" s="1"/>
      <c r="B37" s="1"/>
      <c r="C37" s="1"/>
      <c r="D37" s="1"/>
    </row>
    <row r="38" spans="1:4" x14ac:dyDescent="0.35">
      <c r="A38" s="1"/>
      <c r="B38" s="1"/>
      <c r="C38" s="1"/>
      <c r="D38" s="1"/>
    </row>
    <row r="39" spans="1:4" x14ac:dyDescent="0.35">
      <c r="A39" s="1"/>
      <c r="B39" s="89" t="s">
        <v>48</v>
      </c>
      <c r="C39" s="1"/>
      <c r="D39" s="95">
        <f>+D28+D30+D36</f>
        <v>0</v>
      </c>
    </row>
    <row r="40" spans="1:4" x14ac:dyDescent="0.35">
      <c r="A40" s="1"/>
      <c r="B40" s="1"/>
      <c r="C40" s="1"/>
      <c r="D40" s="1"/>
    </row>
    <row r="41" spans="1:4" x14ac:dyDescent="0.35">
      <c r="A41" s="1"/>
      <c r="B41" s="89" t="s">
        <v>58</v>
      </c>
      <c r="C41" s="1"/>
      <c r="D41" s="95" t="str">
        <f>IF(ROUND(D20-D39,2)=0,"Balanced","Off by "&amp;TEXT(D20-D39,"#,##0"))</f>
        <v>Balanced</v>
      </c>
    </row>
  </sheetData>
  <conditionalFormatting sqref="D40">
    <cfRule type="expression" dxfId="1" priority="1">
      <formula>ISNUMBER(SEARCH("Off",D40))</formula>
    </cfRule>
    <cfRule type="expression" dxfId="0" priority="2">
      <formula>ISNUMBER(SEARCH("Balanced",D40))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Banner</vt:lpstr>
      <vt:lpstr>Problem - US Balance Sheet</vt:lpstr>
      <vt:lpstr>Problem - UK Balance Sheet</vt:lpstr>
      <vt:lpstr>Problem - French Balance Sheet</vt:lpstr>
      <vt:lpstr>Calculator - Inputs</vt:lpstr>
      <vt:lpstr>Calculator - US Balance Sheet</vt:lpstr>
      <vt:lpstr>Calculator - UK Balance Sheet</vt:lpstr>
      <vt:lpstr>Calculator - French BS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2026-09-03T10:23:54Z</dcterms:created>
  <dcterms:modified xsi:type="dcterms:W3CDTF">2026-09-05T15:07:40Z</dcterms:modified>
</cp:coreProperties>
</file>