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rohan\OneDrive\Desktop\learning\finance\corsera accouniting fundamental\Rebranded Practice Sets\Combined\"/>
    </mc:Choice>
  </mc:AlternateContent>
  <xr:revisionPtr revIDLastSave="0" documentId="13_ncr:1_{1993D085-2F75-49A7-9DC8-B5F4C9C7B70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nner" sheetId="1" r:id="rId1"/>
    <sheet name="Problem" sheetId="2" r:id="rId2"/>
    <sheet name="Calculator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8" i="3" l="1"/>
  <c r="F58" i="3" s="1"/>
  <c r="D55" i="3"/>
  <c r="F55" i="3" s="1"/>
  <c r="F56" i="3" s="1"/>
  <c r="D53" i="3"/>
  <c r="D52" i="3"/>
  <c r="F52" i="3" s="1"/>
  <c r="F53" i="3" s="1"/>
  <c r="F44" i="3"/>
  <c r="D44" i="3"/>
  <c r="D43" i="3"/>
  <c r="F43" i="3" s="1"/>
  <c r="F36" i="3"/>
  <c r="D36" i="3"/>
  <c r="F32" i="3"/>
  <c r="D32" i="3"/>
  <c r="D30" i="3"/>
  <c r="F30" i="3" s="1"/>
  <c r="F28" i="3"/>
  <c r="D28" i="3"/>
  <c r="F26" i="3"/>
  <c r="D26" i="3"/>
  <c r="F25" i="3"/>
  <c r="D25" i="3"/>
  <c r="D27" i="3" s="1"/>
  <c r="D29" i="3" s="1"/>
  <c r="D31" i="3" s="1"/>
  <c r="G93" i="2"/>
  <c r="G79" i="2"/>
  <c r="G82" i="2" s="1"/>
  <c r="G85" i="2" s="1"/>
  <c r="G88" i="2" s="1"/>
  <c r="E79" i="2"/>
  <c r="E82" i="2" s="1"/>
  <c r="E85" i="2" s="1"/>
  <c r="E88" i="2" s="1"/>
  <c r="E60" i="2"/>
  <c r="E56" i="2"/>
  <c r="E57" i="2" s="1"/>
  <c r="E53" i="2"/>
  <c r="G52" i="2"/>
  <c r="G53" i="2" s="1"/>
  <c r="E43" i="2"/>
  <c r="G43" i="2" s="1"/>
  <c r="G44" i="2" s="1"/>
  <c r="E39" i="2"/>
  <c r="G39" i="2" s="1"/>
  <c r="G38" i="2"/>
  <c r="E37" i="2"/>
  <c r="G37" i="2" s="1"/>
  <c r="G40" i="2" s="1"/>
  <c r="G46" i="2" s="1"/>
  <c r="G67" i="2" s="1"/>
  <c r="F27" i="3" l="1"/>
  <c r="F29" i="3" s="1"/>
  <c r="F31" i="3" s="1"/>
  <c r="F33" i="3" s="1"/>
  <c r="D56" i="3"/>
  <c r="D33" i="3"/>
  <c r="D34" i="3" s="1"/>
  <c r="G90" i="2"/>
  <c r="G28" i="2" s="1"/>
  <c r="F34" i="3"/>
  <c r="F35" i="3" s="1"/>
  <c r="E90" i="2"/>
  <c r="E28" i="2" s="1"/>
  <c r="E91" i="2"/>
  <c r="E94" i="2" s="1"/>
  <c r="E61" i="2" s="1"/>
  <c r="D47" i="3"/>
  <c r="E40" i="2"/>
  <c r="E44" i="2"/>
  <c r="G56" i="2"/>
  <c r="G57" i="2" s="1"/>
  <c r="G60" i="2"/>
  <c r="D42" i="3" l="1"/>
  <c r="D35" i="3"/>
  <c r="D67" i="3"/>
  <c r="D37" i="3"/>
  <c r="E46" i="2"/>
  <c r="E67" i="2" s="1"/>
  <c r="D48" i="3"/>
  <c r="F47" i="3"/>
  <c r="F48" i="3" s="1"/>
  <c r="G91" i="2"/>
  <c r="G94" i="2" s="1"/>
  <c r="G61" i="2" s="1"/>
  <c r="G62" i="2" s="1"/>
  <c r="G64" i="2" s="1"/>
  <c r="G68" i="2" s="1"/>
  <c r="G69" i="2" s="1"/>
  <c r="E62" i="2"/>
  <c r="E64" i="2" s="1"/>
  <c r="E68" i="2" s="1"/>
  <c r="D45" i="3"/>
  <c r="D49" i="3" s="1"/>
  <c r="F42" i="3"/>
  <c r="F45" i="3" s="1"/>
  <c r="F49" i="3" s="1"/>
  <c r="E69" i="2" l="1"/>
  <c r="F37" i="3"/>
  <c r="D68" i="3"/>
  <c r="F67" i="3"/>
  <c r="D59" i="3"/>
  <c r="D60" i="3" s="1"/>
  <c r="D61" i="3" s="1"/>
  <c r="D64" i="3"/>
  <c r="D69" i="3" l="1"/>
  <c r="F59" i="3"/>
  <c r="F60" i="3" s="1"/>
  <c r="F61" i="3" s="1"/>
  <c r="D65" i="3" s="1"/>
</calcChain>
</file>

<file path=xl/sharedStrings.xml><?xml version="1.0" encoding="utf-8"?>
<sst xmlns="http://schemas.openxmlformats.org/spreadsheetml/2006/main" count="133" uniqueCount="90">
  <si>
    <t>rohandesai.cloud</t>
  </si>
  <si>
    <t>Practice Problems (with Solutions) — Cobalt Property Group</t>
  </si>
  <si>
    <t>Year 1 &amp; Year 2 Balance Sheet &amp; Income Statement (Solved)</t>
  </si>
  <si>
    <t>How This Works</t>
  </si>
  <si>
    <t>Year 2 does not start from zero — Cobalt Property Group's Year 2 Balance Sheet opens with exactly the closing balances Year 1 ended with, so Cash, Accounts Receivable, Inventory, PP&amp;E, Accounts Payable, Long-Term Debt, Common Shares, and Retained Earnings all carry forward before a single Year 2 transaction is added on top. Retained Earnings is the clearest example of that carry-forward: Year 2's Retained Earnings equals Year 1's ending Retained Earnings plus Year 2's Net Income minus Year 2's dividends — profit accumulates on the Balance Sheet year after year unless it is paid out. The property purchased in Year 1 keeps depreciating in Year 2 at the same straight-line rate (Cost ÷ Useful Life) even though no cash changes hands for it this year, which is why Depreciation reduces both years' Net Income without a matching Year 2 transaction. Accounts Receivable and Accounts Payable roll forward the same way: this year's ending balance is last year's ending balance plus whatever this year's sales-on-credit or purchases-on-credit added, minus whatever cash actually moved. Because every account carries its prior balance forward, the Balance Sheet stays in balance (Assets = Liabilities + Equity) in both Year 1 and Year 2 — the two years are one continuous story, not two independent snapshots.</t>
  </si>
  <si>
    <t xml:space="preserve"> </t>
  </si>
  <si>
    <t>Construct Financial Statements for Cobalt Property Group</t>
  </si>
  <si>
    <t>Produce a Balance Sheet and Income Statement for Cobalt Property Group for Year 1 and Year 2</t>
  </si>
  <si>
    <t>Transactions</t>
  </si>
  <si>
    <t>YEAR 1</t>
  </si>
  <si>
    <t>YEAR 2</t>
  </si>
  <si>
    <t>Issues common shares</t>
  </si>
  <si>
    <t>Borrows</t>
  </si>
  <si>
    <t>Repays loan</t>
  </si>
  <si>
    <t>Pays interest</t>
  </si>
  <si>
    <t>Buys property and plant</t>
  </si>
  <si>
    <t>(10 year estimated useful life)</t>
  </si>
  <si>
    <t xml:space="preserve">Buys inventory </t>
  </si>
  <si>
    <t>Cash paid for inventory</t>
  </si>
  <si>
    <t>Sells inventory</t>
  </si>
  <si>
    <t>Cash received from sales</t>
  </si>
  <si>
    <t>Inventory left at year end</t>
  </si>
  <si>
    <t>Pays expenses</t>
  </si>
  <si>
    <t>Pays tax at 30%</t>
  </si>
  <si>
    <t>Pays a dividend</t>
  </si>
  <si>
    <t>Balance Sheet</t>
  </si>
  <si>
    <t>ASSETS</t>
  </si>
  <si>
    <t>Current Assets</t>
  </si>
  <si>
    <t>Cash</t>
  </si>
  <si>
    <t>Accounts Receivable</t>
  </si>
  <si>
    <t>Inventory</t>
  </si>
  <si>
    <t>Total Current Assets</t>
  </si>
  <si>
    <t>Non-Current Assets</t>
  </si>
  <si>
    <t>Property, Plant &amp; Equipment</t>
  </si>
  <si>
    <t>Total Non-Current Assets</t>
  </si>
  <si>
    <t>Total Assets</t>
  </si>
  <si>
    <t>TOTAL LIABILITIES AND SHAREHOLDERS' EQUITY</t>
  </si>
  <si>
    <t>Current Liabilities</t>
  </si>
  <si>
    <t>Accounts Payable</t>
  </si>
  <si>
    <t>Total  Current Liabilties</t>
  </si>
  <si>
    <t>Non-Current Liabilities</t>
  </si>
  <si>
    <t>Long-Term Debt</t>
  </si>
  <si>
    <t>Total Non-Current Liabilities</t>
  </si>
  <si>
    <t>Shareholders' Equity</t>
  </si>
  <si>
    <t>Common Shares</t>
  </si>
  <si>
    <t>Retained Earnings</t>
  </si>
  <si>
    <t>Total Shareholders' Equity</t>
  </si>
  <si>
    <t>Total Liabilities &amp; Equity</t>
  </si>
  <si>
    <t>Difference</t>
  </si>
  <si>
    <t>Income Statement</t>
  </si>
  <si>
    <t>Revenues</t>
  </si>
  <si>
    <t>Cost of Sales</t>
  </si>
  <si>
    <t>Gross Profit</t>
  </si>
  <si>
    <t>Other Operating Expenses</t>
  </si>
  <si>
    <t>EBITDA</t>
  </si>
  <si>
    <t>Depreciation</t>
  </si>
  <si>
    <t>Operating Profit (EBIT)</t>
  </si>
  <si>
    <t>Interest Expenses (Finance Cost)</t>
  </si>
  <si>
    <t>Profit Before Tax (EBT)</t>
  </si>
  <si>
    <t>Tax Expense at 30%</t>
  </si>
  <si>
    <t>Net Income (EAT)</t>
  </si>
  <si>
    <t>Dividends</t>
  </si>
  <si>
    <t>Interactive Financial Statement Calculator — Cobalt Property Group</t>
  </si>
  <si>
    <t>Yellow cells are inputs — enter each year's transactions and the Balance Sheet, Income Statement, and balance checks below rebuild automatically. Year 2 carries forward Year 1's closing balances.</t>
  </si>
  <si>
    <t>Shared Assumptions</t>
  </si>
  <si>
    <t>PP&amp;E Useful Life (years)</t>
  </si>
  <si>
    <t>Tax Rate</t>
  </si>
  <si>
    <t>Transactions (Inputs)</t>
  </si>
  <si>
    <t>Issues Common Shares</t>
  </si>
  <si>
    <t>Borrows (New Long-Term Debt)</t>
  </si>
  <si>
    <t>Repays Loan</t>
  </si>
  <si>
    <t>Pays Interest</t>
  </si>
  <si>
    <t>Buys Property, Plant &amp; Equipment</t>
  </si>
  <si>
    <t>Buys Inventory (on credit)</t>
  </si>
  <si>
    <t>Cash Paid for Inventory</t>
  </si>
  <si>
    <t>Sells Inventory (Revenue)</t>
  </si>
  <si>
    <t>Cash Received from Sales</t>
  </si>
  <si>
    <t>Inventory Left at Year End</t>
  </si>
  <si>
    <t>Pays Operating Expenses</t>
  </si>
  <si>
    <t>Pays a Dividend</t>
  </si>
  <si>
    <t>Interest Expense</t>
  </si>
  <si>
    <t>Tax Expense</t>
  </si>
  <si>
    <t>LIABILITIES &amp; SHAREHOLDERS' EQUITY</t>
  </si>
  <si>
    <t>Total Current Liabilities</t>
  </si>
  <si>
    <t>Balance Checks</t>
  </si>
  <si>
    <t>Year 1 — Total Assets = Total Liabilities + Equity?</t>
  </si>
  <si>
    <t>Year 2 — Total Assets = Total Liabilities + Equity?</t>
  </si>
  <si>
    <t>Retained Earnings recomputed independently (Opening RE + Net Income − Dividends)</t>
  </si>
  <si>
    <t>Year 1 — Balance Sheet Retained Earnings ties to Net Income?</t>
  </si>
  <si>
    <t>Year 2 — Balance Sheet Retained Earnings ties to Net Income?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</si>
</sst>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#,##0_)_%;\(#,##0\)_%;_(&quot;–&quot;_)_%;_(@_)_%"/>
    <numFmt numFmtId="165" formatCode="_-* #,##0.00_-;\(#,##0.00\)_-;_-* &quot;-&quot;_-;_-@"/>
    <numFmt numFmtId="166" formatCode="_-* #,##0_-;\(#,##0\)_-;_-* &quot;-&quot;_-;_-@_-"/>
    <numFmt numFmtId="167" formatCode="0&quot;A&quot;"/>
    <numFmt numFmtId="168" formatCode="_(#,##0_);\(#,##0\);_(&quot;–&quot;_);_(@_)"/>
    <numFmt numFmtId="169" formatCode="#,##0_);[Red]\(#,##0\);\-"/>
    <numFmt numFmtId="170" formatCode="#,##0_);\(#,##0\);\-"/>
    <numFmt numFmtId="171" formatCode="0.0%"/>
    <numFmt numFmtId="172" formatCode="_(#,##0_);\(#,##0\);_(&quot;–&quot;\)"/>
    <numFmt numFmtId="173" formatCode="\$#,##0"/>
  </numFmts>
  <fonts count="34" x14ac:knownFonts="1">
    <font>
      <sz val="11"/>
      <color theme="1"/>
      <name val="Calibri"/>
      <family val="2"/>
      <scheme val="minor"/>
    </font>
    <font>
      <b/>
      <u/>
      <sz val="16"/>
      <color rgb="FFFFFFFF"/>
      <name val="Arial"/>
    </font>
    <font>
      <sz val="11"/>
      <color theme="1"/>
      <name val="Arial"/>
    </font>
    <font>
      <b/>
      <sz val="14"/>
      <color rgb="FF132E57"/>
      <name val="Arial"/>
    </font>
    <font>
      <i/>
      <sz val="11"/>
      <color rgb="FF44546A"/>
      <name val="Arial"/>
    </font>
    <font>
      <b/>
      <sz val="20"/>
      <color rgb="FF4472C4"/>
      <name val="Arial"/>
    </font>
    <font>
      <b/>
      <sz val="11"/>
      <color theme="1"/>
      <name val="Arial"/>
    </font>
    <font>
      <sz val="10"/>
      <color theme="1"/>
      <name val="Arial"/>
    </font>
    <font>
      <u/>
      <sz val="12"/>
      <color theme="10"/>
      <name val="Arial"/>
    </font>
    <font>
      <sz val="10"/>
      <color rgb="FF002060"/>
      <name val="Arial"/>
    </font>
    <font>
      <sz val="12"/>
      <color theme="1"/>
      <name val="Arial"/>
    </font>
    <font>
      <u/>
      <sz val="10"/>
      <color theme="10"/>
      <name val="Arial"/>
    </font>
    <font>
      <b/>
      <sz val="12"/>
      <color theme="0"/>
      <name val="Arial"/>
    </font>
    <font>
      <sz val="11"/>
      <color theme="0"/>
      <name val="Arial"/>
    </font>
    <font>
      <sz val="10"/>
      <color theme="0"/>
      <name val="Arial"/>
    </font>
    <font>
      <b/>
      <sz val="12"/>
      <color rgb="FFFFFFFF"/>
      <name val="Arial"/>
    </font>
    <font>
      <b/>
      <i/>
      <sz val="11"/>
      <color rgb="FFFA621C"/>
      <name val="Arial"/>
    </font>
    <font>
      <sz val="10"/>
      <color rgb="FF000000"/>
      <name val="Arial"/>
    </font>
    <font>
      <i/>
      <sz val="10"/>
      <color theme="1"/>
      <name val="Arial"/>
    </font>
    <font>
      <sz val="10"/>
      <color rgb="FFFF0000"/>
      <name val="Arial"/>
    </font>
    <font>
      <b/>
      <sz val="14"/>
      <color rgb="FF3271D2"/>
      <name val="Arial"/>
    </font>
    <font>
      <b/>
      <sz val="10"/>
      <color rgb="FF3271D2"/>
      <name val="Arial"/>
    </font>
    <font>
      <b/>
      <sz val="10"/>
      <color theme="0"/>
      <name val="Arial"/>
    </font>
    <font>
      <b/>
      <sz val="10"/>
      <color theme="1"/>
      <name val="Arial"/>
    </font>
    <font>
      <sz val="10"/>
      <color rgb="FF3271D2"/>
      <name val="Arial"/>
    </font>
    <font>
      <sz val="10"/>
      <name val="Arial"/>
    </font>
    <font>
      <b/>
      <sz val="10"/>
      <color rgb="FF0000FF"/>
      <name val="Arial"/>
    </font>
    <font>
      <b/>
      <sz val="10"/>
      <color rgb="FF000000"/>
      <name val="Arial"/>
    </font>
    <font>
      <i/>
      <sz val="10"/>
      <color rgb="FFFF0000"/>
      <name val="Arial"/>
    </font>
    <font>
      <i/>
      <sz val="10"/>
      <name val="Arial"/>
    </font>
    <font>
      <i/>
      <sz val="9"/>
      <color rgb="FF595959"/>
      <name val="Arial"/>
    </font>
    <font>
      <b/>
      <sz val="12"/>
      <color rgb="FF3271D2"/>
      <name val="Arial"/>
    </font>
    <font>
      <sz val="10"/>
      <color rgb="FF0000FF"/>
      <name val="Arial"/>
    </font>
    <font>
      <b/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rgb="FF0B3D91"/>
      </patternFill>
    </fill>
    <fill>
      <patternFill patternType="solid">
        <fgColor rgb="FF3271D2"/>
      </patternFill>
    </fill>
    <fill>
      <patternFill patternType="solid">
        <fgColor rgb="FF132E57"/>
        <bgColor rgb="FF132E57"/>
      </patternFill>
    </fill>
    <fill>
      <patternFill patternType="solid">
        <fgColor rgb="FFD9E5F7"/>
      </patternFill>
    </fill>
    <fill>
      <patternFill patternType="solid">
        <fgColor rgb="FFD9E5F7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FF00"/>
      </patternFill>
    </fill>
  </fills>
  <borders count="12">
    <border>
      <left/>
      <right/>
      <top/>
      <bottom/>
      <diagonal/>
    </border>
    <border>
      <left style="thick">
        <color rgb="FF132E57"/>
      </left>
      <right/>
      <top style="thick">
        <color rgb="FF132E57"/>
      </top>
      <bottom/>
      <diagonal/>
    </border>
    <border>
      <left/>
      <right/>
      <top style="thick">
        <color rgb="FF132E57"/>
      </top>
      <bottom/>
      <diagonal/>
    </border>
    <border>
      <left/>
      <right style="thick">
        <color rgb="FF132E57"/>
      </right>
      <top style="thick">
        <color rgb="FF132E57"/>
      </top>
      <bottom/>
      <diagonal/>
    </border>
    <border>
      <left/>
      <right style="thick">
        <color rgb="FF132E57"/>
      </right>
      <top/>
      <bottom/>
      <diagonal/>
    </border>
    <border>
      <left style="thick">
        <color rgb="FF132E57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ck">
        <color rgb="FF132E57"/>
      </left>
      <right/>
      <top/>
      <bottom style="thick">
        <color rgb="FF132E57"/>
      </bottom>
      <diagonal/>
    </border>
    <border>
      <left/>
      <right/>
      <top/>
      <bottom style="thick">
        <color rgb="FF132E57"/>
      </bottom>
      <diagonal/>
    </border>
    <border>
      <left/>
      <right style="thick">
        <color rgb="FF132E57"/>
      </right>
      <top/>
      <bottom style="thick">
        <color rgb="FF132E57"/>
      </bottom>
      <diagonal/>
    </border>
    <border>
      <left/>
      <right/>
      <top/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5" fillId="0" borderId="0" xfId="0" applyFont="1" applyProtection="1">
      <protection locked="0"/>
    </xf>
    <xf numFmtId="0" fontId="3" fillId="0" borderId="0" xfId="0" applyFont="1" applyAlignment="1">
      <alignment horizontal="right"/>
    </xf>
    <xf numFmtId="0" fontId="2" fillId="0" borderId="0" xfId="0" applyFont="1" applyProtection="1">
      <protection locked="0"/>
    </xf>
    <xf numFmtId="0" fontId="6" fillId="0" borderId="0" xfId="0" applyFont="1"/>
    <xf numFmtId="0" fontId="3" fillId="0" borderId="6" xfId="0" applyFont="1" applyBorder="1" applyProtection="1">
      <protection locked="0"/>
    </xf>
    <xf numFmtId="0" fontId="7" fillId="0" borderId="0" xfId="0" applyFont="1"/>
    <xf numFmtId="164" fontId="8" fillId="0" borderId="0" xfId="0" applyNumberFormat="1" applyFont="1" applyProtection="1">
      <protection locked="0"/>
    </xf>
    <xf numFmtId="0" fontId="9" fillId="0" borderId="0" xfId="0" applyFont="1" applyProtection="1">
      <protection locked="0"/>
    </xf>
    <xf numFmtId="164" fontId="10" fillId="0" borderId="0" xfId="0" applyNumberFormat="1" applyFont="1"/>
    <xf numFmtId="164" fontId="11" fillId="0" borderId="0" xfId="0" applyNumberFormat="1" applyFont="1"/>
    <xf numFmtId="0" fontId="12" fillId="0" borderId="0" xfId="0" applyFont="1"/>
    <xf numFmtId="164" fontId="13" fillId="0" borderId="0" xfId="0" applyNumberFormat="1" applyFont="1"/>
    <xf numFmtId="0" fontId="14" fillId="0" borderId="0" xfId="0" applyFont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4" borderId="0" xfId="0" applyFont="1" applyFill="1"/>
    <xf numFmtId="165" fontId="16" fillId="0" borderId="0" xfId="0" applyNumberFormat="1" applyFont="1" applyAlignment="1">
      <alignment horizontal="center"/>
    </xf>
    <xf numFmtId="166" fontId="18" fillId="0" borderId="0" xfId="0" applyNumberFormat="1" applyFont="1" applyAlignment="1">
      <alignment horizontal="right"/>
    </xf>
    <xf numFmtId="166" fontId="7" fillId="0" borderId="0" xfId="0" applyNumberFormat="1" applyFont="1" applyProtection="1">
      <protection locked="0"/>
    </xf>
    <xf numFmtId="0" fontId="19" fillId="0" borderId="0" xfId="0" applyFont="1" applyAlignment="1">
      <alignment horizontal="left"/>
    </xf>
    <xf numFmtId="37" fontId="20" fillId="6" borderId="0" xfId="0" applyNumberFormat="1" applyFont="1" applyFill="1" applyAlignment="1">
      <alignment vertical="center"/>
    </xf>
    <xf numFmtId="37" fontId="21" fillId="6" borderId="0" xfId="0" applyNumberFormat="1" applyFont="1" applyFill="1" applyAlignment="1">
      <alignment vertical="center"/>
    </xf>
    <xf numFmtId="37" fontId="22" fillId="6" borderId="0" xfId="0" applyNumberFormat="1" applyFont="1" applyFill="1" applyAlignment="1">
      <alignment vertical="center"/>
    </xf>
    <xf numFmtId="37" fontId="14" fillId="6" borderId="0" xfId="0" applyNumberFormat="1" applyFont="1" applyFill="1" applyAlignment="1">
      <alignment vertical="center"/>
    </xf>
    <xf numFmtId="167" fontId="22" fillId="6" borderId="0" xfId="0" applyNumberFormat="1" applyFont="1" applyFill="1" applyAlignment="1">
      <alignment horizontal="right"/>
    </xf>
    <xf numFmtId="37" fontId="7" fillId="0" borderId="0" xfId="0" applyNumberFormat="1" applyFont="1" applyAlignment="1">
      <alignment vertical="center"/>
    </xf>
    <xf numFmtId="166" fontId="18" fillId="0" borderId="0" xfId="0" applyNumberFormat="1" applyFont="1" applyProtection="1">
      <protection locked="0"/>
    </xf>
    <xf numFmtId="166" fontId="18" fillId="0" borderId="0" xfId="0" applyNumberFormat="1" applyFont="1" applyAlignment="1" applyProtection="1">
      <alignment horizontal="center"/>
      <protection locked="0"/>
    </xf>
    <xf numFmtId="0" fontId="23" fillId="0" borderId="0" xfId="0" applyFont="1" applyAlignment="1">
      <alignment horizontal="right"/>
    </xf>
    <xf numFmtId="168" fontId="24" fillId="0" borderId="0" xfId="0" applyNumberFormat="1" applyFont="1"/>
    <xf numFmtId="168" fontId="17" fillId="7" borderId="0" xfId="0" applyNumberFormat="1" applyFont="1" applyFill="1"/>
    <xf numFmtId="0" fontId="7" fillId="0" borderId="10" xfId="0" applyFont="1" applyBorder="1"/>
    <xf numFmtId="169" fontId="25" fillId="0" borderId="0" xfId="0" applyNumberFormat="1" applyFont="1"/>
    <xf numFmtId="0" fontId="25" fillId="0" borderId="0" xfId="0" applyFont="1"/>
    <xf numFmtId="37" fontId="26" fillId="0" borderId="0" xfId="0" applyNumberFormat="1" applyFont="1" applyAlignment="1">
      <alignment vertical="center"/>
    </xf>
    <xf numFmtId="37" fontId="22" fillId="0" borderId="0" xfId="0" applyNumberFormat="1" applyFont="1" applyAlignment="1">
      <alignment vertical="center"/>
    </xf>
    <xf numFmtId="37" fontId="14" fillId="0" borderId="0" xfId="0" applyNumberFormat="1" applyFont="1" applyAlignment="1">
      <alignment vertical="center"/>
    </xf>
    <xf numFmtId="167" fontId="22" fillId="0" borderId="0" xfId="0" applyNumberFormat="1" applyFont="1" applyAlignment="1">
      <alignment horizontal="right"/>
    </xf>
    <xf numFmtId="0" fontId="27" fillId="0" borderId="0" xfId="0" applyFont="1" applyAlignment="1">
      <alignment horizontal="left"/>
    </xf>
    <xf numFmtId="0" fontId="23" fillId="0" borderId="0" xfId="0" applyFont="1"/>
    <xf numFmtId="0" fontId="17" fillId="0" borderId="0" xfId="0" applyFont="1" applyAlignment="1">
      <alignment horizontal="left"/>
    </xf>
    <xf numFmtId="0" fontId="17" fillId="0" borderId="0" xfId="0" applyFont="1"/>
    <xf numFmtId="0" fontId="19" fillId="0" borderId="0" xfId="0" applyFont="1"/>
    <xf numFmtId="170" fontId="17" fillId="0" borderId="0" xfId="0" applyNumberFormat="1" applyFont="1"/>
    <xf numFmtId="168" fontId="24" fillId="0" borderId="10" xfId="0" applyNumberFormat="1" applyFont="1" applyBorder="1"/>
    <xf numFmtId="168" fontId="27" fillId="7" borderId="11" xfId="0" applyNumberFormat="1" applyFont="1" applyFill="1" applyBorder="1"/>
    <xf numFmtId="171" fontId="19" fillId="0" borderId="0" xfId="0" applyNumberFormat="1" applyFont="1"/>
    <xf numFmtId="170" fontId="28" fillId="0" borderId="0" xfId="0" applyNumberFormat="1" applyFont="1" applyAlignment="1">
      <alignment horizontal="centerContinuous"/>
    </xf>
    <xf numFmtId="172" fontId="24" fillId="0" borderId="0" xfId="0" applyNumberFormat="1" applyFont="1"/>
    <xf numFmtId="168" fontId="7" fillId="0" borderId="0" xfId="0" applyNumberFormat="1" applyFont="1"/>
    <xf numFmtId="168" fontId="25" fillId="0" borderId="10" xfId="0" applyNumberFormat="1" applyFont="1" applyBorder="1"/>
    <xf numFmtId="0" fontId="25" fillId="0" borderId="10" xfId="0" applyFont="1" applyBorder="1"/>
    <xf numFmtId="0" fontId="17" fillId="0" borderId="10" xfId="0" applyFont="1" applyBorder="1"/>
    <xf numFmtId="0" fontId="29" fillId="0" borderId="10" xfId="0" applyFont="1" applyBorder="1" applyAlignment="1">
      <alignment horizontal="center"/>
    </xf>
    <xf numFmtId="170" fontId="17" fillId="0" borderId="10" xfId="0" applyNumberFormat="1" applyFont="1" applyBorder="1"/>
    <xf numFmtId="1" fontId="32" fillId="8" borderId="0" xfId="0" applyNumberFormat="1" applyFont="1" applyFill="1"/>
    <xf numFmtId="171" fontId="32" fillId="8" borderId="0" xfId="0" applyNumberFormat="1" applyFont="1" applyFill="1"/>
    <xf numFmtId="0" fontId="33" fillId="0" borderId="0" xfId="0" applyFont="1"/>
    <xf numFmtId="173" fontId="32" fillId="8" borderId="0" xfId="0" applyNumberFormat="1" applyFont="1" applyFill="1"/>
    <xf numFmtId="173" fontId="17" fillId="0" borderId="0" xfId="0" applyNumberFormat="1" applyFont="1"/>
    <xf numFmtId="173" fontId="27" fillId="0" borderId="0" xfId="0" applyNumberFormat="1" applyFont="1"/>
    <xf numFmtId="0" fontId="3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/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17" fillId="5" borderId="0" xfId="0" applyNumberFormat="1" applyFont="1" applyFill="1" applyAlignment="1" applyProtection="1">
      <alignment horizontal="left" vertical="top" wrapText="1" indent="1"/>
      <protection locked="0"/>
    </xf>
    <xf numFmtId="0" fontId="0" fillId="0" borderId="0" xfId="0" applyProtection="1">
      <protection locked="0"/>
    </xf>
    <xf numFmtId="0" fontId="15" fillId="3" borderId="0" xfId="0" applyFont="1" applyFill="1" applyAlignment="1">
      <alignment horizontal="left" vertical="center" indent="1"/>
    </xf>
    <xf numFmtId="0" fontId="3" fillId="0" borderId="0" xfId="0" applyFont="1"/>
    <xf numFmtId="0" fontId="31" fillId="5" borderId="0" xfId="0" applyFont="1" applyFill="1"/>
    <xf numFmtId="0" fontId="30" fillId="0" borderId="0" xfId="0" applyFont="1" applyAlignment="1">
      <alignment vertical="center" wrapText="1"/>
    </xf>
  </cellXfs>
  <cellStyles count="1">
    <cellStyle name="Normal" xfId="0" builtinId="0"/>
  </cellStyles>
  <dxfs count="8"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rgb="FF006100"/>
        <name val="Arial"/>
      </font>
      <fill>
        <patternFill patternType="solid">
          <fgColor rgb="FFC6EFCE"/>
        </patternFill>
      </fill>
    </dxf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rgb="FF006100"/>
        <name val="Arial"/>
      </font>
      <fill>
        <patternFill patternType="solid">
          <fgColor rgb="FFC6EFCE"/>
        </patternFill>
      </fill>
    </dxf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rgb="FF006100"/>
        <name val="Arial"/>
      </font>
      <fill>
        <patternFill patternType="solid">
          <fgColor rgb="FFC6EFCE"/>
        </patternFill>
      </fill>
    </dxf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rgb="FF006100"/>
        <name val="Arial"/>
      </font>
      <fill>
        <patternFill patternType="solid">
          <f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handesai.clou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showGridLines="0" tabSelected="1" workbookViewId="0">
      <selection sqref="A1:G1"/>
    </sheetView>
  </sheetViews>
  <sheetFormatPr defaultRowHeight="14.5" x14ac:dyDescent="0.35"/>
  <cols>
    <col min="1" max="1" width="4.7265625" customWidth="1"/>
    <col min="2" max="2" width="4.81640625" customWidth="1"/>
    <col min="3" max="3" width="36.7265625" customWidth="1"/>
    <col min="4" max="4" width="10.7265625" customWidth="1"/>
    <col min="12" max="12" width="36.7265625" customWidth="1"/>
    <col min="13" max="13" width="4.81640625" customWidth="1"/>
    <col min="14" max="14" width="11" customWidth="1"/>
    <col min="15" max="16" width="9.08984375" customWidth="1"/>
  </cols>
  <sheetData>
    <row r="1" spans="1:14" ht="30" customHeight="1" x14ac:dyDescent="0.35">
      <c r="A1" s="72" t="s">
        <v>0</v>
      </c>
      <c r="B1" s="71"/>
      <c r="C1" s="71"/>
      <c r="D1" s="71"/>
      <c r="E1" s="71"/>
      <c r="F1" s="71"/>
      <c r="G1" s="71"/>
      <c r="H1" s="1"/>
      <c r="I1" s="1"/>
      <c r="J1" s="1"/>
      <c r="K1" s="1"/>
      <c r="L1" s="1"/>
      <c r="M1" s="1"/>
      <c r="N1" s="1"/>
    </row>
    <row r="2" spans="1:14" ht="19.5" customHeight="1" x14ac:dyDescent="0.35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  <c r="N2" s="1"/>
    </row>
    <row r="3" spans="1:14" ht="22" customHeight="1" x14ac:dyDescent="0.35">
      <c r="A3" s="70" t="s">
        <v>1</v>
      </c>
      <c r="B3" s="71"/>
      <c r="C3" s="71"/>
      <c r="D3" s="71"/>
      <c r="E3" s="71"/>
      <c r="F3" s="71"/>
      <c r="G3" s="71"/>
      <c r="H3" s="1"/>
      <c r="I3" s="1"/>
      <c r="J3" s="1"/>
      <c r="K3" s="1"/>
      <c r="L3" s="1"/>
      <c r="M3" s="5"/>
      <c r="N3" s="1"/>
    </row>
    <row r="4" spans="1:14" ht="19.5" customHeight="1" x14ac:dyDescent="0.35">
      <c r="A4" s="1"/>
      <c r="B4" s="6"/>
      <c r="C4" s="1"/>
      <c r="D4" s="1"/>
      <c r="E4" s="1"/>
      <c r="F4" s="1"/>
      <c r="G4" s="1"/>
      <c r="H4" s="1"/>
      <c r="I4" s="1"/>
      <c r="J4" s="1"/>
      <c r="K4" s="1"/>
      <c r="L4" s="1"/>
      <c r="M4" s="5"/>
      <c r="N4" s="1"/>
    </row>
    <row r="5" spans="1:14" ht="18" customHeight="1" x14ac:dyDescent="0.35">
      <c r="A5" s="73" t="s">
        <v>2</v>
      </c>
      <c r="B5" s="71"/>
      <c r="C5" s="71"/>
      <c r="D5" s="71"/>
      <c r="E5" s="71"/>
      <c r="F5" s="71"/>
      <c r="G5" s="71"/>
      <c r="H5" s="1"/>
      <c r="I5" s="1"/>
      <c r="J5" s="1"/>
      <c r="K5" s="1"/>
      <c r="L5" s="1"/>
      <c r="M5" s="5"/>
      <c r="N5" s="1"/>
    </row>
    <row r="6" spans="1:14" ht="19.5" customHeight="1" x14ac:dyDescent="0.35">
      <c r="A6" s="1"/>
      <c r="B6" s="6"/>
      <c r="C6" s="1"/>
      <c r="D6" s="1"/>
      <c r="E6" s="1"/>
      <c r="F6" s="1"/>
      <c r="G6" s="1"/>
      <c r="H6" s="1"/>
      <c r="I6" s="1"/>
      <c r="J6" s="1"/>
      <c r="K6" s="1"/>
      <c r="L6" s="1"/>
      <c r="M6" s="5"/>
      <c r="N6" s="1"/>
    </row>
    <row r="7" spans="1:14" ht="19.5" customHeight="1" x14ac:dyDescent="0.35">
      <c r="A7" s="1"/>
      <c r="B7" s="6"/>
      <c r="C7" s="1"/>
      <c r="D7" s="1"/>
      <c r="E7" s="1"/>
      <c r="F7" s="1"/>
      <c r="G7" s="1"/>
      <c r="H7" s="1"/>
      <c r="I7" s="1"/>
      <c r="J7" s="1"/>
      <c r="K7" s="1"/>
      <c r="L7" s="1"/>
      <c r="M7" s="5"/>
      <c r="N7" s="1"/>
    </row>
    <row r="8" spans="1:14" ht="19.5" customHeight="1" x14ac:dyDescent="0.35">
      <c r="A8" s="1"/>
      <c r="B8" s="6"/>
      <c r="C8" s="1"/>
      <c r="D8" s="1"/>
      <c r="E8" s="1"/>
      <c r="F8" s="1"/>
      <c r="G8" s="1"/>
      <c r="H8" s="1"/>
      <c r="I8" s="1"/>
      <c r="J8" s="1"/>
      <c r="K8" s="1"/>
      <c r="L8" s="1"/>
      <c r="M8" s="5"/>
      <c r="N8" s="1"/>
    </row>
    <row r="9" spans="1:14" ht="19.5" customHeight="1" x14ac:dyDescent="0.35">
      <c r="A9" s="1"/>
      <c r="B9" s="6"/>
      <c r="C9" s="1"/>
      <c r="D9" s="1"/>
      <c r="E9" s="1"/>
      <c r="F9" s="1"/>
      <c r="G9" s="1"/>
      <c r="H9" s="1"/>
      <c r="I9" s="1"/>
      <c r="J9" s="1"/>
      <c r="K9" s="1"/>
      <c r="L9" s="1"/>
      <c r="M9" s="5"/>
      <c r="N9" s="1"/>
    </row>
    <row r="10" spans="1:14" ht="19.5" customHeight="1" x14ac:dyDescent="0.35">
      <c r="A10" s="1"/>
      <c r="B10" s="6"/>
      <c r="C10" s="1"/>
      <c r="D10" s="1"/>
      <c r="E10" s="1"/>
      <c r="F10" s="1"/>
      <c r="G10" s="1"/>
      <c r="H10" s="1"/>
      <c r="I10" s="1"/>
      <c r="J10" s="1"/>
      <c r="K10" s="1"/>
      <c r="L10" s="1"/>
      <c r="M10" s="5"/>
      <c r="N10" s="1"/>
    </row>
    <row r="11" spans="1:14" ht="28.5" customHeight="1" x14ac:dyDescent="0.5">
      <c r="A11" s="1"/>
      <c r="B11" s="6"/>
      <c r="C11" s="7"/>
      <c r="D11" s="1"/>
      <c r="E11" s="1"/>
      <c r="F11" s="1"/>
      <c r="G11" s="1"/>
      <c r="H11" s="1"/>
      <c r="I11" s="1"/>
      <c r="J11" s="1"/>
      <c r="K11" s="1"/>
      <c r="L11" s="8"/>
      <c r="M11" s="5"/>
      <c r="N11" s="1"/>
    </row>
    <row r="12" spans="1:14" ht="19.5" customHeight="1" x14ac:dyDescent="0.35">
      <c r="A12" s="1"/>
      <c r="B12" s="6"/>
      <c r="C12" s="9"/>
      <c r="D12" s="1"/>
      <c r="E12" s="1"/>
      <c r="F12" s="1"/>
      <c r="G12" s="1"/>
      <c r="H12" s="1"/>
      <c r="I12" s="1"/>
      <c r="J12" s="1"/>
      <c r="K12" s="10"/>
      <c r="L12" s="1"/>
      <c r="M12" s="5"/>
      <c r="N12" s="1"/>
    </row>
    <row r="13" spans="1:14" ht="19.5" customHeight="1" x14ac:dyDescent="0.4">
      <c r="A13" s="1"/>
      <c r="B13" s="6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5"/>
      <c r="N13" s="1"/>
    </row>
    <row r="14" spans="1:14" ht="19.5" customHeight="1" x14ac:dyDescent="0.35">
      <c r="A14" s="1"/>
      <c r="B14" s="6"/>
      <c r="C14" s="1"/>
      <c r="D14" s="12"/>
      <c r="E14" s="12"/>
      <c r="F14" s="12"/>
      <c r="G14" s="12"/>
      <c r="H14" s="12"/>
      <c r="I14" s="12"/>
      <c r="J14" s="12"/>
      <c r="K14" s="12"/>
      <c r="L14" s="12"/>
      <c r="M14" s="5"/>
      <c r="N14" s="1"/>
    </row>
    <row r="15" spans="1:14" ht="19.5" customHeight="1" x14ac:dyDescent="0.35">
      <c r="A15" s="1"/>
      <c r="B15" s="6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5"/>
      <c r="N15" s="1"/>
    </row>
    <row r="16" spans="1:14" ht="19.5" customHeight="1" x14ac:dyDescent="0.35">
      <c r="A16" s="1"/>
      <c r="B16" s="6"/>
      <c r="C16" s="1"/>
      <c r="D16" s="12"/>
      <c r="E16" s="12"/>
      <c r="F16" s="12"/>
      <c r="G16" s="12"/>
      <c r="H16" s="12"/>
      <c r="I16" s="12"/>
      <c r="J16" s="12"/>
      <c r="K16" s="12"/>
      <c r="L16" s="12"/>
      <c r="M16" s="5"/>
      <c r="N16" s="1"/>
    </row>
    <row r="17" spans="1:14" ht="19.5" customHeight="1" x14ac:dyDescent="0.35">
      <c r="A17" s="1"/>
      <c r="B17" s="6"/>
      <c r="C17" s="1"/>
      <c r="D17" s="12"/>
      <c r="E17" s="12"/>
      <c r="F17" s="12"/>
      <c r="G17" s="12"/>
      <c r="H17" s="12"/>
      <c r="I17" s="12"/>
      <c r="J17" s="12"/>
      <c r="K17" s="12"/>
      <c r="L17" s="12"/>
      <c r="M17" s="5"/>
      <c r="N17" s="1"/>
    </row>
    <row r="18" spans="1:14" ht="19.5" customHeight="1" x14ac:dyDescent="0.35">
      <c r="A18" s="1"/>
      <c r="B18" s="6"/>
      <c r="C18" s="1"/>
      <c r="D18" s="12"/>
      <c r="E18" s="12"/>
      <c r="F18" s="12"/>
      <c r="G18" s="12"/>
      <c r="H18" s="12"/>
      <c r="I18" s="12"/>
      <c r="J18" s="12"/>
      <c r="K18" s="12"/>
      <c r="L18" s="12"/>
      <c r="M18" s="5"/>
      <c r="N18" s="1"/>
    </row>
    <row r="19" spans="1:14" ht="19.5" customHeight="1" x14ac:dyDescent="0.35">
      <c r="A19" s="1"/>
      <c r="B19" s="6"/>
      <c r="C19" s="1"/>
      <c r="D19" s="12"/>
      <c r="E19" s="12"/>
      <c r="F19" s="12"/>
      <c r="G19" s="12"/>
      <c r="H19" s="12"/>
      <c r="I19" s="12"/>
      <c r="J19" s="12"/>
      <c r="K19" s="12"/>
      <c r="L19" s="12"/>
      <c r="M19" s="5"/>
      <c r="N19" s="1"/>
    </row>
    <row r="20" spans="1:14" ht="19.5" customHeight="1" x14ac:dyDescent="0.35">
      <c r="A20" s="1"/>
      <c r="B20" s="6"/>
      <c r="C20" s="14"/>
      <c r="D20" s="12"/>
      <c r="E20" s="12"/>
      <c r="F20" s="12"/>
      <c r="G20" s="12"/>
      <c r="H20" s="12"/>
      <c r="I20" s="12"/>
      <c r="J20" s="12"/>
      <c r="K20" s="12"/>
      <c r="L20" s="12"/>
      <c r="M20" s="5"/>
      <c r="N20" s="1"/>
    </row>
    <row r="21" spans="1:14" ht="19.5" customHeight="1" x14ac:dyDescent="0.35">
      <c r="A21" s="1"/>
      <c r="B21" s="6"/>
      <c r="C21" s="14"/>
      <c r="D21" s="12"/>
      <c r="E21" s="12"/>
      <c r="F21" s="12"/>
      <c r="G21" s="12"/>
      <c r="H21" s="12"/>
      <c r="I21" s="12"/>
      <c r="J21" s="12"/>
      <c r="K21" s="12"/>
      <c r="L21" s="12"/>
      <c r="M21" s="5"/>
      <c r="N21" s="1"/>
    </row>
    <row r="22" spans="1:14" ht="19.5" customHeight="1" x14ac:dyDescent="0.35">
      <c r="A22" s="1"/>
      <c r="B22" s="6"/>
      <c r="C22" s="14"/>
      <c r="D22" s="12"/>
      <c r="E22" s="12"/>
      <c r="F22" s="12"/>
      <c r="G22" s="12"/>
      <c r="H22" s="12"/>
      <c r="I22" s="12"/>
      <c r="J22" s="12"/>
      <c r="K22" s="12"/>
      <c r="L22" s="12"/>
      <c r="M22" s="5"/>
      <c r="N22" s="1"/>
    </row>
    <row r="23" spans="1:14" ht="19.5" customHeight="1" x14ac:dyDescent="0.35">
      <c r="A23" s="1"/>
      <c r="B23" s="6"/>
      <c r="C23" s="14"/>
      <c r="D23" s="12"/>
      <c r="E23" s="12"/>
      <c r="F23" s="12"/>
      <c r="G23" s="12"/>
      <c r="H23" s="12"/>
      <c r="I23" s="12"/>
      <c r="J23" s="12"/>
      <c r="K23" s="12"/>
      <c r="L23" s="12"/>
      <c r="M23" s="5"/>
      <c r="N23" s="1"/>
    </row>
    <row r="24" spans="1:14" ht="19.5" customHeight="1" x14ac:dyDescent="0.35">
      <c r="A24" s="1"/>
      <c r="B24" s="6"/>
      <c r="C24" s="14"/>
      <c r="D24" s="12"/>
      <c r="E24" s="12"/>
      <c r="F24" s="12"/>
      <c r="G24" s="12"/>
      <c r="H24" s="12"/>
      <c r="I24" s="12"/>
      <c r="J24" s="12"/>
      <c r="K24" s="12"/>
      <c r="L24" s="12"/>
      <c r="M24" s="5"/>
      <c r="N24" s="1"/>
    </row>
    <row r="25" spans="1:14" ht="19.5" customHeight="1" x14ac:dyDescent="0.35">
      <c r="A25" s="1"/>
      <c r="B25" s="6"/>
      <c r="C25" s="14"/>
      <c r="D25" s="12"/>
      <c r="E25" s="12"/>
      <c r="F25" s="12"/>
      <c r="G25" s="12"/>
      <c r="H25" s="12"/>
      <c r="I25" s="12"/>
      <c r="J25" s="12"/>
      <c r="K25" s="12"/>
      <c r="L25" s="12"/>
      <c r="M25" s="5"/>
      <c r="N25" s="1"/>
    </row>
    <row r="26" spans="1:14" ht="19.5" customHeight="1" x14ac:dyDescent="0.35">
      <c r="A26" s="1"/>
      <c r="B26" s="6"/>
      <c r="C26" s="15"/>
      <c r="D26" s="12"/>
      <c r="E26" s="12"/>
      <c r="F26" s="12"/>
      <c r="G26" s="12"/>
      <c r="H26" s="12"/>
      <c r="I26" s="12"/>
      <c r="J26" s="12"/>
      <c r="K26" s="12"/>
      <c r="L26" s="12"/>
      <c r="M26" s="5"/>
      <c r="N26" s="1"/>
    </row>
    <row r="27" spans="1:14" ht="19.5" customHeight="1" x14ac:dyDescent="0.35">
      <c r="A27" s="1"/>
      <c r="B27" s="6"/>
      <c r="C27" s="15"/>
      <c r="D27" s="12"/>
      <c r="E27" s="12"/>
      <c r="F27" s="12"/>
      <c r="G27" s="12"/>
      <c r="H27" s="12"/>
      <c r="I27" s="12"/>
      <c r="J27" s="12"/>
      <c r="K27" s="12"/>
      <c r="L27" s="12"/>
      <c r="M27" s="5"/>
      <c r="N27" s="1"/>
    </row>
    <row r="28" spans="1:14" ht="19.5" customHeight="1" x14ac:dyDescent="0.35">
      <c r="A28" s="1"/>
      <c r="B28" s="6"/>
      <c r="C28" s="16"/>
      <c r="D28" s="12"/>
      <c r="E28" s="12"/>
      <c r="F28" s="12"/>
      <c r="G28" s="12"/>
      <c r="H28" s="12"/>
      <c r="I28" s="12"/>
      <c r="J28" s="12"/>
      <c r="K28" s="12"/>
      <c r="L28" s="12"/>
      <c r="M28" s="5"/>
      <c r="N28" s="1"/>
    </row>
    <row r="29" spans="1:14" ht="19.5" customHeight="1" x14ac:dyDescent="0.35">
      <c r="A29" s="1"/>
      <c r="B29" s="6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5"/>
      <c r="N29" s="1"/>
    </row>
    <row r="30" spans="1:14" ht="19.5" customHeight="1" x14ac:dyDescent="0.35">
      <c r="A30" s="1"/>
      <c r="B30" s="6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5"/>
      <c r="N30" s="1"/>
    </row>
    <row r="31" spans="1:14" ht="19.5" customHeight="1" x14ac:dyDescent="0.35">
      <c r="A31" s="1"/>
      <c r="B31" s="6"/>
      <c r="C31" s="17"/>
      <c r="D31" s="12"/>
      <c r="E31" s="12"/>
      <c r="F31" s="12"/>
      <c r="G31" s="12"/>
      <c r="H31" s="12"/>
      <c r="I31" s="12"/>
      <c r="J31" s="12"/>
      <c r="K31" s="12"/>
      <c r="L31" s="12"/>
      <c r="M31" s="5"/>
      <c r="N31" s="1"/>
    </row>
    <row r="32" spans="1:14" ht="19.5" customHeight="1" x14ac:dyDescent="0.35">
      <c r="A32" s="1"/>
      <c r="B32" s="6"/>
      <c r="C32" s="18"/>
      <c r="D32" s="19"/>
      <c r="E32" s="19"/>
      <c r="F32" s="19"/>
      <c r="G32" s="19"/>
      <c r="H32" s="19"/>
      <c r="I32" s="19"/>
      <c r="J32" s="19"/>
      <c r="K32" s="19"/>
      <c r="L32" s="19"/>
      <c r="M32" s="5"/>
      <c r="N32" s="1"/>
    </row>
    <row r="33" spans="1:14" ht="19.5" customHeight="1" x14ac:dyDescent="0.35">
      <c r="A33" s="1"/>
      <c r="B33" s="6"/>
      <c r="C33" s="18"/>
      <c r="D33" s="19"/>
      <c r="E33" s="19"/>
      <c r="F33" s="19"/>
      <c r="G33" s="19"/>
      <c r="H33" s="19"/>
      <c r="I33" s="19"/>
      <c r="J33" s="19"/>
      <c r="K33" s="19"/>
      <c r="L33" s="19"/>
      <c r="M33" s="5"/>
      <c r="N33" s="1"/>
    </row>
    <row r="34" spans="1:14" ht="19.5" customHeight="1" x14ac:dyDescent="0.35">
      <c r="A34" s="1"/>
      <c r="B34" s="6"/>
      <c r="C34" s="18"/>
      <c r="D34" s="19"/>
      <c r="E34" s="19"/>
      <c r="F34" s="19"/>
      <c r="G34" s="19"/>
      <c r="H34" s="19"/>
      <c r="I34" s="19"/>
      <c r="J34" s="19"/>
      <c r="K34" s="19"/>
      <c r="L34" s="19"/>
      <c r="M34" s="5"/>
      <c r="N34" s="1"/>
    </row>
    <row r="35" spans="1:14" ht="19.5" customHeight="1" x14ac:dyDescent="0.35">
      <c r="A35" s="1"/>
      <c r="B35" s="6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5"/>
      <c r="N35" s="1"/>
    </row>
    <row r="36" spans="1:14" ht="19.5" customHeight="1" x14ac:dyDescent="0.35">
      <c r="A36" s="1"/>
      <c r="B36" s="6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5"/>
      <c r="N36" s="1"/>
    </row>
    <row r="37" spans="1:14" ht="19.5" customHeight="1" x14ac:dyDescent="0.35">
      <c r="A37" s="1"/>
      <c r="B37" s="6"/>
      <c r="C37" s="18"/>
      <c r="D37" s="19"/>
      <c r="E37" s="19"/>
      <c r="F37" s="19"/>
      <c r="G37" s="19"/>
      <c r="H37" s="19"/>
      <c r="I37" s="19"/>
      <c r="J37" s="19"/>
      <c r="K37" s="19"/>
      <c r="L37" s="19"/>
      <c r="M37" s="5"/>
      <c r="N37" s="1"/>
    </row>
    <row r="38" spans="1:14" ht="19.5" customHeight="1" x14ac:dyDescent="0.35">
      <c r="A38" s="1"/>
      <c r="B38" s="6"/>
      <c r="C38" s="18"/>
      <c r="D38" s="19"/>
      <c r="E38" s="19"/>
      <c r="F38" s="19"/>
      <c r="G38" s="19"/>
      <c r="H38" s="19"/>
      <c r="I38" s="19"/>
      <c r="J38" s="19"/>
      <c r="K38" s="19"/>
      <c r="L38" s="19"/>
      <c r="M38" s="5"/>
      <c r="N38" s="1"/>
    </row>
    <row r="39" spans="1:14" ht="19.5" customHeight="1" x14ac:dyDescent="0.35">
      <c r="A39" s="1"/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2"/>
      <c r="N39" s="1"/>
    </row>
    <row r="40" spans="1:14" ht="19.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mergeCells count="3">
    <mergeCell ref="A3:G3"/>
    <mergeCell ref="A1:G1"/>
    <mergeCell ref="A5:G5"/>
  </mergeCells>
  <hyperlinks>
    <hyperlink ref="A1" r:id="rId1" xr:uid="{00000000-0004-0000-0000-00000000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21"/>
  <sheetViews>
    <sheetView showGridLines="0" workbookViewId="0">
      <pane ySplit="2" topLeftCell="A3" activePane="bottomLeft" state="frozen"/>
      <selection pane="bottomLeft"/>
    </sheetView>
  </sheetViews>
  <sheetFormatPr defaultRowHeight="14.5" x14ac:dyDescent="0.35"/>
  <cols>
    <col min="1" max="1" width="9.08984375" customWidth="1"/>
    <col min="2" max="2" width="1.7265625" customWidth="1"/>
    <col min="3" max="3" width="30.08984375" customWidth="1"/>
    <col min="4" max="4" width="10.7265625" customWidth="1"/>
    <col min="5" max="5" width="15.7265625" customWidth="1"/>
    <col min="6" max="6" width="3" customWidth="1"/>
    <col min="7" max="7" width="14.54296875" customWidth="1"/>
    <col min="8" max="8" width="2.26953125" customWidth="1"/>
    <col min="9" max="9" width="16.08984375" customWidth="1"/>
    <col min="10" max="10" width="10.26953125" customWidth="1"/>
    <col min="11" max="11" width="13.26953125" customWidth="1"/>
    <col min="12" max="12" width="10.26953125" customWidth="1"/>
    <col min="15" max="16" width="9.08984375" customWidth="1"/>
  </cols>
  <sheetData>
    <row r="1" spans="1:23" ht="20" customHeight="1" x14ac:dyDescent="0.35">
      <c r="A1" s="76" t="s">
        <v>3</v>
      </c>
      <c r="B1" s="71"/>
      <c r="C1" s="71"/>
      <c r="D1" s="71"/>
      <c r="E1" s="71"/>
      <c r="F1" s="71"/>
      <c r="G1" s="71"/>
      <c r="H1" s="23"/>
      <c r="I1" s="23"/>
      <c r="J1" s="23"/>
      <c r="K1" s="23"/>
      <c r="L1" s="23"/>
      <c r="M1" s="23"/>
      <c r="N1" s="23"/>
      <c r="O1" s="1"/>
      <c r="P1" s="1"/>
      <c r="Q1" s="1"/>
      <c r="R1" s="1"/>
      <c r="S1" s="1"/>
      <c r="T1" s="1"/>
      <c r="U1" s="1"/>
      <c r="V1" s="1"/>
      <c r="W1" s="24"/>
    </row>
    <row r="2" spans="1:23" ht="150" customHeight="1" x14ac:dyDescent="0.35">
      <c r="A2" s="74" t="s">
        <v>4</v>
      </c>
      <c r="B2" s="75"/>
      <c r="C2" s="75"/>
      <c r="D2" s="75"/>
      <c r="E2" s="75"/>
      <c r="F2" s="75"/>
      <c r="G2" s="75"/>
      <c r="H2" s="25"/>
      <c r="I2" s="25"/>
      <c r="J2" s="25"/>
      <c r="K2" s="25"/>
      <c r="L2" s="25"/>
      <c r="M2" s="25"/>
      <c r="N2" s="26"/>
      <c r="O2" s="27"/>
      <c r="P2" s="1"/>
      <c r="Q2" s="1"/>
      <c r="R2" s="1"/>
      <c r="S2" s="1"/>
      <c r="T2" s="1"/>
      <c r="U2" s="1"/>
      <c r="V2" s="1"/>
      <c r="W2" s="1"/>
    </row>
    <row r="3" spans="1:23" ht="15" customHeight="1" x14ac:dyDescent="0.35">
      <c r="A3" s="26" t="s">
        <v>5</v>
      </c>
      <c r="B3" s="28" t="s">
        <v>6</v>
      </c>
      <c r="C3" s="29"/>
      <c r="D3" s="30"/>
      <c r="E3" s="31"/>
      <c r="F3" s="31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A4" s="3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35">
      <c r="A5" s="1"/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"/>
      <c r="V5" s="1"/>
      <c r="W5" s="1"/>
    </row>
    <row r="6" spans="1:23" ht="15" customHeight="1" x14ac:dyDescent="0.35">
      <c r="A6" s="26"/>
      <c r="B6" s="26"/>
      <c r="C6" s="26"/>
      <c r="D6" s="34"/>
      <c r="E6" s="34"/>
      <c r="F6" s="34"/>
      <c r="G6" s="35"/>
      <c r="H6" s="25"/>
      <c r="I6" s="25"/>
      <c r="J6" s="25"/>
      <c r="K6" s="25"/>
      <c r="L6" s="25"/>
      <c r="M6" s="25"/>
      <c r="N6" s="26"/>
      <c r="O6" s="27"/>
      <c r="P6" s="1"/>
      <c r="Q6" s="1"/>
      <c r="R6" s="1"/>
      <c r="S6" s="1"/>
      <c r="T6" s="1"/>
      <c r="U6" s="1"/>
      <c r="V6" s="1"/>
      <c r="W6" s="1"/>
    </row>
    <row r="7" spans="1:23" ht="15" customHeight="1" x14ac:dyDescent="0.35">
      <c r="A7" s="26" t="s">
        <v>5</v>
      </c>
      <c r="B7" s="28" t="s">
        <v>8</v>
      </c>
      <c r="C7" s="29"/>
      <c r="D7" s="30"/>
      <c r="E7" s="31"/>
      <c r="F7" s="31"/>
      <c r="G7" s="32"/>
      <c r="H7" s="32"/>
      <c r="I7" s="32"/>
      <c r="J7" s="32"/>
      <c r="K7" s="32"/>
      <c r="L7" s="32"/>
      <c r="M7" s="32"/>
      <c r="N7" s="32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35">
      <c r="A8" s="3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35">
      <c r="A9" s="33"/>
      <c r="B9" s="1"/>
      <c r="C9" s="1"/>
      <c r="D9" s="1"/>
      <c r="E9" s="36" t="s">
        <v>9</v>
      </c>
      <c r="F9" s="1"/>
      <c r="G9" s="36" t="s">
        <v>10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35">
      <c r="A10" s="33"/>
      <c r="B10" s="1"/>
      <c r="C10" s="1"/>
      <c r="D10" s="1"/>
      <c r="E10" s="36"/>
      <c r="F10" s="1"/>
      <c r="G10" s="3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35">
      <c r="A11" s="33"/>
      <c r="B11" s="12" t="s">
        <v>11</v>
      </c>
      <c r="C11" s="1"/>
      <c r="D11" s="1"/>
      <c r="E11" s="37">
        <v>1000</v>
      </c>
      <c r="F11" s="37"/>
      <c r="G11" s="3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35">
      <c r="A12" s="33"/>
      <c r="B12" s="12" t="s">
        <v>12</v>
      </c>
      <c r="C12" s="1"/>
      <c r="D12" s="1"/>
      <c r="E12" s="37">
        <v>400</v>
      </c>
      <c r="F12" s="37"/>
      <c r="G12" s="37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35">
      <c r="A13" s="33"/>
      <c r="B13" s="12" t="s">
        <v>13</v>
      </c>
      <c r="C13" s="1"/>
      <c r="D13" s="1"/>
      <c r="E13" s="37"/>
      <c r="F13" s="37"/>
      <c r="G13" s="37">
        <v>100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35">
      <c r="A14" s="33"/>
      <c r="B14" s="12" t="s">
        <v>14</v>
      </c>
      <c r="C14" s="1"/>
      <c r="D14" s="1"/>
      <c r="E14" s="37">
        <v>24</v>
      </c>
      <c r="F14" s="37"/>
      <c r="G14" s="37">
        <v>18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35">
      <c r="A15" s="33"/>
      <c r="B15" s="1"/>
      <c r="C15" s="1"/>
      <c r="D15" s="1"/>
      <c r="E15" s="37"/>
      <c r="F15" s="37"/>
      <c r="G15" s="3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35">
      <c r="A16" s="33"/>
      <c r="B16" s="12" t="s">
        <v>15</v>
      </c>
      <c r="C16" s="1"/>
      <c r="D16" s="1"/>
      <c r="E16" s="37">
        <v>900</v>
      </c>
      <c r="F16" s="37"/>
      <c r="G16" s="3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35">
      <c r="A17" s="33"/>
      <c r="B17" s="1"/>
      <c r="C17" s="12" t="s">
        <v>16</v>
      </c>
      <c r="D17" s="1"/>
      <c r="E17" s="37"/>
      <c r="F17" s="37"/>
      <c r="G17" s="37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35">
      <c r="A18" s="33"/>
      <c r="B18" s="1"/>
      <c r="C18" s="1"/>
      <c r="D18" s="1"/>
      <c r="E18" s="37"/>
      <c r="F18" s="37"/>
      <c r="G18" s="37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35">
      <c r="A19" s="33"/>
      <c r="B19" s="12" t="s">
        <v>17</v>
      </c>
      <c r="C19" s="1"/>
      <c r="D19" s="1"/>
      <c r="E19" s="37">
        <v>350</v>
      </c>
      <c r="F19" s="37"/>
      <c r="G19" s="37">
        <v>400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35">
      <c r="A20" s="33"/>
      <c r="B20" s="12" t="s">
        <v>18</v>
      </c>
      <c r="C20" s="1"/>
      <c r="D20" s="1"/>
      <c r="E20" s="37">
        <v>320</v>
      </c>
      <c r="F20" s="37"/>
      <c r="G20" s="37">
        <v>380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35">
      <c r="A21" s="33"/>
      <c r="B21" s="1"/>
      <c r="C21" s="1"/>
      <c r="D21" s="1"/>
      <c r="E21" s="37"/>
      <c r="F21" s="37"/>
      <c r="G21" s="37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" customHeight="1" x14ac:dyDescent="0.35">
      <c r="A22" s="33"/>
      <c r="B22" s="12" t="s">
        <v>19</v>
      </c>
      <c r="C22" s="1"/>
      <c r="D22" s="1"/>
      <c r="E22" s="37">
        <v>510</v>
      </c>
      <c r="F22" s="37"/>
      <c r="G22" s="37">
        <v>550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" customHeight="1" x14ac:dyDescent="0.35">
      <c r="A23" s="33"/>
      <c r="B23" s="12" t="s">
        <v>20</v>
      </c>
      <c r="C23" s="1"/>
      <c r="D23" s="1"/>
      <c r="E23" s="37">
        <v>430</v>
      </c>
      <c r="F23" s="37"/>
      <c r="G23" s="37">
        <v>480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" customHeight="1" x14ac:dyDescent="0.35">
      <c r="A24" s="33"/>
      <c r="B24" s="1"/>
      <c r="C24" s="1"/>
      <c r="D24" s="1"/>
      <c r="E24" s="37"/>
      <c r="F24" s="37"/>
      <c r="G24" s="37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" customHeight="1" x14ac:dyDescent="0.35">
      <c r="A25" s="1"/>
      <c r="B25" s="12" t="s">
        <v>21</v>
      </c>
      <c r="C25" s="12"/>
      <c r="D25" s="1"/>
      <c r="E25" s="37">
        <v>60</v>
      </c>
      <c r="F25" s="37"/>
      <c r="G25" s="37">
        <v>80</v>
      </c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"/>
      <c r="V25" s="1"/>
      <c r="W25" s="1"/>
    </row>
    <row r="26" spans="1:23" ht="15" customHeight="1" x14ac:dyDescent="0.35">
      <c r="A26" s="1"/>
      <c r="B26" s="12"/>
      <c r="C26" s="12"/>
      <c r="D26" s="1"/>
      <c r="E26" s="37"/>
      <c r="F26" s="37"/>
      <c r="G26" s="37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"/>
      <c r="V26" s="1"/>
      <c r="W26" s="1"/>
    </row>
    <row r="27" spans="1:23" ht="15" customHeight="1" x14ac:dyDescent="0.35">
      <c r="A27" s="33"/>
      <c r="B27" s="12" t="s">
        <v>22</v>
      </c>
      <c r="C27" s="1"/>
      <c r="D27" s="1"/>
      <c r="E27" s="37">
        <v>40</v>
      </c>
      <c r="F27" s="37"/>
      <c r="G27" s="37">
        <v>50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" customHeight="1" x14ac:dyDescent="0.35">
      <c r="A28" s="33"/>
      <c r="B28" s="12" t="s">
        <v>23</v>
      </c>
      <c r="C28" s="1"/>
      <c r="D28" s="1"/>
      <c r="E28" s="38">
        <f>-E90</f>
        <v>20</v>
      </c>
      <c r="F28" s="1"/>
      <c r="G28" s="38">
        <f>-G90</f>
        <v>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" customHeight="1" x14ac:dyDescent="0.35">
      <c r="A29" s="33"/>
      <c r="B29" s="12" t="s">
        <v>24</v>
      </c>
      <c r="C29" s="1"/>
      <c r="D29" s="1"/>
      <c r="E29" s="37">
        <v>30</v>
      </c>
      <c r="F29" s="1"/>
      <c r="G29" s="37">
        <v>5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" customHeight="1" x14ac:dyDescent="0.35">
      <c r="A30" s="1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1"/>
      <c r="P30" s="1"/>
      <c r="Q30" s="1"/>
      <c r="R30" s="1"/>
      <c r="S30" s="1"/>
      <c r="T30" s="1"/>
      <c r="U30" s="1"/>
      <c r="V30" s="1"/>
      <c r="W30" s="1"/>
    </row>
    <row r="31" spans="1:23" ht="1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40"/>
      <c r="P31" s="1"/>
      <c r="Q31" s="1"/>
      <c r="R31" s="1"/>
      <c r="S31" s="1"/>
      <c r="T31" s="1"/>
      <c r="U31" s="1"/>
      <c r="V31" s="1"/>
      <c r="W31" s="1"/>
    </row>
    <row r="32" spans="1:23" ht="15" customHeight="1" x14ac:dyDescent="0.35">
      <c r="A32" s="41" t="s">
        <v>5</v>
      </c>
      <c r="B32" s="28" t="s">
        <v>25</v>
      </c>
      <c r="C32" s="29"/>
      <c r="D32" s="30"/>
      <c r="E32" s="31"/>
      <c r="F32" s="31"/>
      <c r="G32" s="32"/>
      <c r="H32" s="32"/>
      <c r="I32" s="32"/>
      <c r="J32" s="32"/>
      <c r="K32" s="32"/>
      <c r="L32" s="32"/>
      <c r="M32" s="32"/>
      <c r="N32" s="32"/>
      <c r="O32" s="27"/>
      <c r="P32" s="1"/>
      <c r="Q32" s="1"/>
      <c r="R32" s="1"/>
      <c r="S32" s="1"/>
      <c r="T32" s="1"/>
      <c r="U32" s="1"/>
      <c r="V32" s="1"/>
      <c r="W32" s="1"/>
    </row>
    <row r="33" spans="1:23" ht="15" customHeight="1" x14ac:dyDescent="0.35">
      <c r="A33" s="41"/>
      <c r="B33" s="42"/>
      <c r="C33" s="42"/>
      <c r="D33" s="43"/>
      <c r="E33" s="44"/>
      <c r="F33" s="44"/>
      <c r="G33" s="45"/>
      <c r="H33" s="45"/>
      <c r="I33" s="45"/>
      <c r="J33" s="45"/>
      <c r="K33" s="45"/>
      <c r="L33" s="45"/>
      <c r="M33" s="45"/>
      <c r="N33" s="45"/>
      <c r="O33" s="1"/>
      <c r="P33" s="1"/>
      <c r="Q33" s="1"/>
      <c r="R33" s="1"/>
      <c r="S33" s="1"/>
      <c r="T33" s="1"/>
      <c r="U33" s="1"/>
      <c r="V33" s="1"/>
      <c r="W33" s="1"/>
    </row>
    <row r="34" spans="1:23" ht="15" customHeight="1" x14ac:dyDescent="0.35">
      <c r="A34" s="1"/>
      <c r="B34" s="46" t="s">
        <v>26</v>
      </c>
      <c r="C34" s="1"/>
      <c r="D34" s="1"/>
      <c r="E34" s="36" t="s">
        <v>9</v>
      </c>
      <c r="F34" s="1"/>
      <c r="G34" s="36" t="s">
        <v>10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" customHeight="1" x14ac:dyDescent="0.35">
      <c r="A36" s="1"/>
      <c r="B36" s="47" t="s">
        <v>27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" customHeight="1" x14ac:dyDescent="0.35">
      <c r="A37" s="1"/>
      <c r="B37" s="1"/>
      <c r="C37" s="12" t="s">
        <v>28</v>
      </c>
      <c r="D37" s="1"/>
      <c r="E37" s="37">
        <f>1000+400-24-900-320+430-40-20-30</f>
        <v>496</v>
      </c>
      <c r="F37" s="1"/>
      <c r="G37" s="37">
        <f>+E37-100-18-380+480-50-4-5</f>
        <v>419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" customHeight="1" x14ac:dyDescent="0.35">
      <c r="A38" s="1"/>
      <c r="B38" s="48"/>
      <c r="C38" s="41" t="s">
        <v>29</v>
      </c>
      <c r="D38" s="49"/>
      <c r="E38" s="37">
        <v>80</v>
      </c>
      <c r="F38" s="50"/>
      <c r="G38" s="37">
        <f>+E38+70</f>
        <v>150</v>
      </c>
      <c r="H38" s="1"/>
      <c r="I38" s="1"/>
      <c r="J38" s="1"/>
      <c r="K38" s="1"/>
      <c r="L38" s="51"/>
      <c r="M38" s="51"/>
      <c r="N38" s="51"/>
      <c r="O38" s="27"/>
      <c r="P38" s="1"/>
      <c r="Q38" s="1"/>
      <c r="R38" s="1"/>
      <c r="S38" s="1"/>
      <c r="T38" s="1"/>
      <c r="U38" s="1"/>
      <c r="V38" s="1"/>
      <c r="W38" s="1"/>
    </row>
    <row r="39" spans="1:23" ht="15" customHeight="1" x14ac:dyDescent="0.35">
      <c r="A39" s="1"/>
      <c r="B39" s="1"/>
      <c r="C39" s="41" t="s">
        <v>30</v>
      </c>
      <c r="D39" s="49"/>
      <c r="E39" s="52">
        <f>350-290</f>
        <v>60</v>
      </c>
      <c r="F39" s="1"/>
      <c r="G39" s="52">
        <f>+E39+400-380</f>
        <v>80</v>
      </c>
      <c r="H39" s="1"/>
      <c r="I39" s="1"/>
      <c r="J39" s="1"/>
      <c r="K39" s="1"/>
      <c r="L39" s="51"/>
      <c r="M39" s="51"/>
      <c r="N39" s="51"/>
      <c r="O39" s="27"/>
      <c r="P39" s="1"/>
      <c r="Q39" s="1"/>
      <c r="R39" s="1"/>
      <c r="S39" s="1"/>
      <c r="T39" s="1"/>
      <c r="U39" s="1"/>
      <c r="V39" s="1"/>
      <c r="W39" s="1"/>
    </row>
    <row r="40" spans="1:23" ht="15" customHeight="1" x14ac:dyDescent="0.35">
      <c r="A40" s="1"/>
      <c r="B40" s="12" t="s">
        <v>31</v>
      </c>
      <c r="C40" s="12"/>
      <c r="D40" s="12"/>
      <c r="E40" s="38">
        <f>SUM(E37:E39)</f>
        <v>636</v>
      </c>
      <c r="F40" s="12"/>
      <c r="G40" s="38">
        <f>SUM(G37:G39)</f>
        <v>649</v>
      </c>
      <c r="H40" s="1"/>
      <c r="I40" s="1"/>
      <c r="J40" s="1"/>
      <c r="K40" s="1"/>
      <c r="L40" s="12"/>
      <c r="M40" s="12"/>
      <c r="N40" s="12"/>
      <c r="O40" s="12"/>
      <c r="P40" s="12"/>
      <c r="Q40" s="12"/>
      <c r="R40" s="12"/>
      <c r="S40" s="12"/>
      <c r="T40" s="12"/>
      <c r="U40" s="1"/>
      <c r="V40" s="1"/>
      <c r="W40" s="1"/>
    </row>
    <row r="41" spans="1:23" ht="15" customHeight="1" x14ac:dyDescent="0.35">
      <c r="A41" s="1"/>
      <c r="B41" s="12"/>
      <c r="C41" s="12"/>
      <c r="D41" s="12"/>
      <c r="E41" s="12"/>
      <c r="F41" s="12"/>
      <c r="G41" s="12"/>
      <c r="H41" s="1"/>
      <c r="I41" s="1"/>
      <c r="J41" s="1"/>
      <c r="K41" s="1"/>
      <c r="L41" s="12"/>
      <c r="M41" s="12"/>
      <c r="N41" s="12"/>
      <c r="O41" s="12"/>
      <c r="P41" s="12"/>
      <c r="Q41" s="12"/>
      <c r="R41" s="12"/>
      <c r="S41" s="12"/>
      <c r="T41" s="12"/>
      <c r="U41" s="1"/>
      <c r="V41" s="1"/>
      <c r="W41" s="1"/>
    </row>
    <row r="42" spans="1:23" ht="15" customHeight="1" x14ac:dyDescent="0.35">
      <c r="A42" s="1"/>
      <c r="B42" s="47" t="s">
        <v>32</v>
      </c>
      <c r="C42" s="12"/>
      <c r="D42" s="12"/>
      <c r="E42" s="12"/>
      <c r="F42" s="12"/>
      <c r="G42" s="12"/>
      <c r="H42" s="1"/>
      <c r="I42" s="1"/>
      <c r="J42" s="1"/>
      <c r="K42" s="1"/>
      <c r="L42" s="12"/>
      <c r="M42" s="12"/>
      <c r="N42" s="12"/>
      <c r="O42" s="12"/>
      <c r="P42" s="12"/>
      <c r="Q42" s="12"/>
      <c r="R42" s="12"/>
      <c r="S42" s="12"/>
      <c r="T42" s="12"/>
      <c r="U42" s="1"/>
      <c r="V42" s="1"/>
      <c r="W42" s="1"/>
    </row>
    <row r="43" spans="1:23" ht="15" customHeight="1" x14ac:dyDescent="0.35">
      <c r="A43" s="1"/>
      <c r="B43" s="12"/>
      <c r="C43" s="12" t="s">
        <v>33</v>
      </c>
      <c r="D43" s="12"/>
      <c r="E43" s="52">
        <f>900-90</f>
        <v>810</v>
      </c>
      <c r="F43" s="12"/>
      <c r="G43" s="52">
        <f>+E43-90</f>
        <v>720</v>
      </c>
      <c r="H43" s="1"/>
      <c r="I43" s="1"/>
      <c r="J43" s="1"/>
      <c r="K43" s="1"/>
      <c r="L43" s="12"/>
      <c r="M43" s="12"/>
      <c r="N43" s="12"/>
      <c r="O43" s="12"/>
      <c r="P43" s="12"/>
      <c r="Q43" s="12"/>
      <c r="R43" s="12"/>
      <c r="S43" s="12"/>
      <c r="T43" s="12"/>
      <c r="U43" s="1"/>
      <c r="V43" s="1"/>
      <c r="W43" s="1"/>
    </row>
    <row r="44" spans="1:23" ht="15" customHeight="1" x14ac:dyDescent="0.35">
      <c r="A44" s="1"/>
      <c r="B44" s="12" t="s">
        <v>34</v>
      </c>
      <c r="C44" s="12"/>
      <c r="D44" s="12"/>
      <c r="E44" s="38">
        <f>SUM(E43)</f>
        <v>810</v>
      </c>
      <c r="F44" s="12"/>
      <c r="G44" s="38">
        <f>SUM(G43)</f>
        <v>720</v>
      </c>
      <c r="H44" s="1"/>
      <c r="I44" s="1"/>
      <c r="J44" s="1"/>
      <c r="K44" s="1"/>
      <c r="L44" s="12"/>
      <c r="M44" s="12"/>
      <c r="N44" s="12"/>
      <c r="O44" s="12"/>
      <c r="P44" s="12"/>
      <c r="Q44" s="12"/>
      <c r="R44" s="12"/>
      <c r="S44" s="12"/>
      <c r="T44" s="12"/>
      <c r="U44" s="1"/>
      <c r="V44" s="1"/>
      <c r="W44" s="1"/>
    </row>
    <row r="45" spans="1:23" ht="15" customHeight="1" x14ac:dyDescent="0.35">
      <c r="A45" s="1"/>
      <c r="B45" s="12"/>
      <c r="C45" s="12"/>
      <c r="D45" s="12"/>
      <c r="E45" s="12"/>
      <c r="F45" s="12"/>
      <c r="G45" s="12"/>
      <c r="H45" s="1"/>
      <c r="I45" s="1"/>
      <c r="J45" s="1"/>
      <c r="K45" s="1"/>
      <c r="L45" s="12"/>
      <c r="M45" s="12"/>
      <c r="N45" s="12"/>
      <c r="O45" s="12"/>
      <c r="P45" s="12"/>
      <c r="Q45" s="12"/>
      <c r="R45" s="12"/>
      <c r="S45" s="12"/>
      <c r="T45" s="12"/>
      <c r="U45" s="1"/>
      <c r="V45" s="1"/>
      <c r="W45" s="1"/>
    </row>
    <row r="46" spans="1:23" ht="15" customHeight="1" x14ac:dyDescent="0.35">
      <c r="A46" s="1"/>
      <c r="B46" s="47" t="s">
        <v>35</v>
      </c>
      <c r="C46" s="12"/>
      <c r="D46" s="12"/>
      <c r="E46" s="53">
        <f>+E40+E44</f>
        <v>1446</v>
      </c>
      <c r="F46" s="12"/>
      <c r="G46" s="53">
        <f>+G40+G44</f>
        <v>1369</v>
      </c>
      <c r="H46" s="1"/>
      <c r="I46" s="1"/>
      <c r="J46" s="1"/>
      <c r="K46" s="1"/>
      <c r="L46" s="12"/>
      <c r="M46" s="12"/>
      <c r="N46" s="12"/>
      <c r="O46" s="12"/>
      <c r="P46" s="12"/>
      <c r="Q46" s="12"/>
      <c r="R46" s="12"/>
      <c r="S46" s="12"/>
      <c r="T46" s="12"/>
      <c r="U46" s="1"/>
      <c r="V46" s="1"/>
      <c r="W46" s="1"/>
    </row>
    <row r="47" spans="1:23" ht="15" customHeight="1" x14ac:dyDescent="0.35">
      <c r="A47" s="1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"/>
      <c r="V47" s="1"/>
      <c r="W47" s="1"/>
    </row>
    <row r="48" spans="1:23" ht="15" customHeight="1" x14ac:dyDescent="0.35">
      <c r="A48" s="1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"/>
      <c r="V48" s="1"/>
      <c r="W48" s="1"/>
    </row>
    <row r="49" spans="1:23" ht="15" customHeight="1" x14ac:dyDescent="0.35">
      <c r="A49" s="1"/>
      <c r="B49" s="46" t="s">
        <v>36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"/>
      <c r="V49" s="1"/>
      <c r="W49" s="1"/>
    </row>
    <row r="50" spans="1:23" ht="15" customHeight="1" x14ac:dyDescent="0.35">
      <c r="A50" s="1"/>
      <c r="B50" s="12"/>
      <c r="C50" s="12"/>
      <c r="D50" s="12"/>
      <c r="E50" s="12"/>
      <c r="F50" s="1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"/>
      <c r="V50" s="1"/>
      <c r="W50" s="1"/>
    </row>
    <row r="51" spans="1:23" ht="15" customHeight="1" x14ac:dyDescent="0.35">
      <c r="A51" s="1"/>
      <c r="B51" s="47" t="s">
        <v>37</v>
      </c>
      <c r="C51" s="12"/>
      <c r="D51" s="12"/>
      <c r="E51" s="12"/>
      <c r="F51" s="1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"/>
      <c r="V51" s="1"/>
      <c r="W51" s="1"/>
    </row>
    <row r="52" spans="1:23" ht="15" customHeight="1" x14ac:dyDescent="0.35">
      <c r="A52" s="1"/>
      <c r="B52" s="12"/>
      <c r="C52" s="12" t="s">
        <v>38</v>
      </c>
      <c r="D52" s="12"/>
      <c r="E52" s="52">
        <v>30</v>
      </c>
      <c r="F52" s="1"/>
      <c r="G52" s="52">
        <f>+E52+20</f>
        <v>50</v>
      </c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"/>
      <c r="V52" s="1"/>
      <c r="W52" s="1"/>
    </row>
    <row r="53" spans="1:23" ht="15" customHeight="1" x14ac:dyDescent="0.35">
      <c r="A53" s="1"/>
      <c r="B53" s="12" t="s">
        <v>39</v>
      </c>
      <c r="C53" s="54"/>
      <c r="D53" s="54"/>
      <c r="E53" s="38">
        <f>SUM(E52)</f>
        <v>30</v>
      </c>
      <c r="F53" s="1"/>
      <c r="G53" s="38">
        <f>SUM(G52)</f>
        <v>50</v>
      </c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"/>
      <c r="V53" s="1"/>
      <c r="W53" s="1"/>
    </row>
    <row r="54" spans="1:23" ht="15" customHeight="1" x14ac:dyDescent="0.35">
      <c r="A54" s="1"/>
      <c r="B54" s="55"/>
      <c r="C54" s="55"/>
      <c r="D54" s="55"/>
      <c r="E54" s="51"/>
      <c r="F54" s="1"/>
      <c r="G54" s="51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"/>
      <c r="V54" s="1"/>
      <c r="W54" s="1"/>
    </row>
    <row r="55" spans="1:23" ht="15" customHeight="1" x14ac:dyDescent="0.35">
      <c r="A55" s="1"/>
      <c r="B55" s="47" t="s">
        <v>40</v>
      </c>
      <c r="C55" s="12"/>
      <c r="D55" s="12"/>
      <c r="E55" s="12"/>
      <c r="F55" s="1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"/>
      <c r="V55" s="1"/>
      <c r="W55" s="1"/>
    </row>
    <row r="56" spans="1:23" ht="15" customHeight="1" x14ac:dyDescent="0.35">
      <c r="A56" s="1"/>
      <c r="B56" s="12"/>
      <c r="C56" s="12" t="s">
        <v>41</v>
      </c>
      <c r="D56" s="12"/>
      <c r="E56" s="52">
        <f>400</f>
        <v>400</v>
      </c>
      <c r="F56" s="1"/>
      <c r="G56" s="52">
        <f>+E56+-100</f>
        <v>300</v>
      </c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"/>
      <c r="V56" s="1"/>
      <c r="W56" s="1"/>
    </row>
    <row r="57" spans="1:23" ht="15" customHeight="1" x14ac:dyDescent="0.35">
      <c r="A57" s="1"/>
      <c r="B57" s="12" t="s">
        <v>42</v>
      </c>
      <c r="C57" s="54"/>
      <c r="D57" s="54"/>
      <c r="E57" s="38">
        <f>SUM(E56)</f>
        <v>400</v>
      </c>
      <c r="F57" s="1"/>
      <c r="G57" s="38">
        <f>SUM(G56)</f>
        <v>300</v>
      </c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"/>
      <c r="V57" s="1"/>
      <c r="W57" s="1"/>
    </row>
    <row r="58" spans="1:23" ht="15" customHeight="1" x14ac:dyDescent="0.35">
      <c r="A58" s="1"/>
      <c r="B58" s="12"/>
      <c r="C58" s="12"/>
      <c r="D58" s="12"/>
      <c r="E58" s="12"/>
      <c r="F58" s="1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"/>
      <c r="V58" s="1"/>
      <c r="W58" s="1"/>
    </row>
    <row r="59" spans="1:23" ht="15" customHeight="1" x14ac:dyDescent="0.35">
      <c r="A59" s="1"/>
      <c r="B59" s="47" t="s">
        <v>43</v>
      </c>
      <c r="C59" s="12"/>
      <c r="D59" s="12"/>
      <c r="E59" s="12"/>
      <c r="F59" s="1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"/>
      <c r="V59" s="1"/>
      <c r="W59" s="1"/>
    </row>
    <row r="60" spans="1:23" ht="15" customHeight="1" x14ac:dyDescent="0.35">
      <c r="A60" s="1"/>
      <c r="B60" s="12"/>
      <c r="C60" s="12" t="s">
        <v>44</v>
      </c>
      <c r="D60" s="12"/>
      <c r="E60" s="56">
        <f>1000</f>
        <v>1000</v>
      </c>
      <c r="F60" s="1"/>
      <c r="G60" s="56">
        <f>+E60</f>
        <v>1000</v>
      </c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"/>
      <c r="V60" s="1"/>
      <c r="W60" s="1"/>
    </row>
    <row r="61" spans="1:23" ht="15" customHeight="1" x14ac:dyDescent="0.35">
      <c r="A61" s="1"/>
      <c r="B61" s="12"/>
      <c r="C61" s="12" t="s">
        <v>45</v>
      </c>
      <c r="D61" s="12"/>
      <c r="E61" s="37">
        <f>+E94</f>
        <v>16</v>
      </c>
      <c r="F61" s="1"/>
      <c r="G61" s="37">
        <f>+E61+G94</f>
        <v>19</v>
      </c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"/>
      <c r="V61" s="1"/>
      <c r="W61" s="1"/>
    </row>
    <row r="62" spans="1:23" ht="15" customHeight="1" x14ac:dyDescent="0.35">
      <c r="A62" s="1"/>
      <c r="B62" s="12" t="s">
        <v>46</v>
      </c>
      <c r="C62" s="12"/>
      <c r="D62" s="12"/>
      <c r="E62" s="38">
        <f>SUM(E60:E61)</f>
        <v>1016</v>
      </c>
      <c r="F62" s="1"/>
      <c r="G62" s="38">
        <f>SUM(G60:G61)</f>
        <v>1019</v>
      </c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"/>
      <c r="V62" s="1"/>
      <c r="W62" s="1"/>
    </row>
    <row r="63" spans="1:23" ht="15" customHeight="1" x14ac:dyDescent="0.35">
      <c r="A63" s="1"/>
      <c r="B63" s="12"/>
      <c r="C63" s="12"/>
      <c r="D63" s="12"/>
      <c r="E63" s="12"/>
      <c r="F63" s="1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"/>
      <c r="V63" s="1"/>
      <c r="W63" s="1"/>
    </row>
    <row r="64" spans="1:23" ht="15" customHeight="1" x14ac:dyDescent="0.35">
      <c r="A64" s="1"/>
      <c r="B64" s="47" t="s">
        <v>47</v>
      </c>
      <c r="C64" s="12"/>
      <c r="D64" s="12"/>
      <c r="E64" s="53">
        <f>+E62+E57+E53</f>
        <v>1446</v>
      </c>
      <c r="F64" s="1"/>
      <c r="G64" s="53">
        <f>+G62+G57+G53</f>
        <v>1369</v>
      </c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"/>
      <c r="V64" s="1"/>
      <c r="W64" s="1"/>
    </row>
    <row r="65" spans="1:23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" customHeight="1" x14ac:dyDescent="0.35">
      <c r="A67" s="1"/>
      <c r="B67" s="1"/>
      <c r="C67" s="12" t="s">
        <v>35</v>
      </c>
      <c r="D67" s="1"/>
      <c r="E67" s="57">
        <f>+E46</f>
        <v>1446</v>
      </c>
      <c r="F67" s="1"/>
      <c r="G67" s="57">
        <f>+G46</f>
        <v>1369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" customHeight="1" x14ac:dyDescent="0.35">
      <c r="A68" s="1"/>
      <c r="B68" s="1"/>
      <c r="C68" s="12" t="s">
        <v>47</v>
      </c>
      <c r="D68" s="1"/>
      <c r="E68" s="58">
        <f>+E64</f>
        <v>1446</v>
      </c>
      <c r="F68" s="1"/>
      <c r="G68" s="58">
        <f>+G64</f>
        <v>1369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" customHeight="1" x14ac:dyDescent="0.35">
      <c r="A69" s="1"/>
      <c r="B69" s="1"/>
      <c r="C69" s="12" t="s">
        <v>48</v>
      </c>
      <c r="D69" s="1"/>
      <c r="E69" s="38">
        <f>+E67-E68</f>
        <v>0</v>
      </c>
      <c r="F69" s="1"/>
      <c r="G69" s="38">
        <f>+G67-G68</f>
        <v>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" customHeight="1" x14ac:dyDescent="0.35">
      <c r="A71" s="1"/>
      <c r="B71" s="48"/>
      <c r="C71" s="59"/>
      <c r="D71" s="60"/>
      <c r="E71" s="61"/>
      <c r="F71" s="59"/>
      <c r="G71" s="62"/>
      <c r="H71" s="62"/>
      <c r="I71" s="62"/>
      <c r="J71" s="62"/>
      <c r="K71" s="62"/>
      <c r="L71" s="62"/>
      <c r="M71" s="62"/>
      <c r="N71" s="62"/>
      <c r="O71" s="12"/>
      <c r="P71" s="12"/>
      <c r="Q71" s="12"/>
      <c r="R71" s="12"/>
      <c r="S71" s="12"/>
      <c r="T71" s="12"/>
      <c r="U71" s="1"/>
      <c r="V71" s="1"/>
      <c r="W71" s="1"/>
    </row>
    <row r="72" spans="1:23" ht="1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" customHeight="1" x14ac:dyDescent="0.35">
      <c r="A73" s="1"/>
      <c r="B73" s="28" t="s">
        <v>49</v>
      </c>
      <c r="C73" s="29"/>
      <c r="D73" s="30"/>
      <c r="E73" s="31"/>
      <c r="F73" s="31"/>
      <c r="G73" s="32"/>
      <c r="H73" s="32"/>
      <c r="I73" s="32"/>
      <c r="J73" s="32"/>
      <c r="K73" s="32"/>
      <c r="L73" s="32"/>
      <c r="M73" s="32"/>
      <c r="N73" s="32"/>
      <c r="O73" s="1"/>
      <c r="P73" s="1"/>
      <c r="Q73" s="1"/>
      <c r="R73" s="1"/>
      <c r="S73" s="1"/>
      <c r="T73" s="1"/>
      <c r="U73" s="1"/>
      <c r="V73" s="1"/>
      <c r="W73" s="1"/>
    </row>
    <row r="74" spans="1:23" ht="15" customHeight="1" x14ac:dyDescent="0.35">
      <c r="A74" s="1"/>
      <c r="B74" s="42"/>
      <c r="C74" s="42"/>
      <c r="D74" s="43"/>
      <c r="E74" s="44"/>
      <c r="F74" s="44"/>
      <c r="G74" s="45"/>
      <c r="H74" s="45"/>
      <c r="I74" s="45"/>
      <c r="J74" s="45"/>
      <c r="K74" s="45"/>
      <c r="L74" s="45"/>
      <c r="M74" s="45"/>
      <c r="N74" s="45"/>
      <c r="O74" s="1"/>
      <c r="P74" s="1"/>
      <c r="Q74" s="1"/>
      <c r="R74" s="1"/>
      <c r="S74" s="1"/>
      <c r="T74" s="1"/>
      <c r="U74" s="1"/>
      <c r="V74" s="1"/>
      <c r="W74" s="1"/>
    </row>
    <row r="75" spans="1:23" ht="15" customHeight="1" x14ac:dyDescent="0.35">
      <c r="A75" s="1"/>
      <c r="B75" s="46"/>
      <c r="C75" s="1"/>
      <c r="D75" s="1"/>
      <c r="E75" s="36" t="s">
        <v>9</v>
      </c>
      <c r="F75" s="1"/>
      <c r="G75" s="36" t="s">
        <v>10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" customHeight="1" x14ac:dyDescent="0.35">
      <c r="A77" s="1"/>
      <c r="B77" s="47" t="s">
        <v>50</v>
      </c>
      <c r="C77" s="1"/>
      <c r="D77" s="1"/>
      <c r="E77" s="56">
        <v>510</v>
      </c>
      <c r="F77" s="1"/>
      <c r="G77" s="56">
        <v>550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" customHeight="1" x14ac:dyDescent="0.35">
      <c r="A78" s="1"/>
      <c r="B78" s="12" t="s">
        <v>51</v>
      </c>
      <c r="C78" s="1"/>
      <c r="D78" s="1"/>
      <c r="E78" s="52">
        <v>-290</v>
      </c>
      <c r="F78" s="1"/>
      <c r="G78" s="52">
        <v>-380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" customHeight="1" x14ac:dyDescent="0.35">
      <c r="A79" s="1"/>
      <c r="B79" s="47" t="s">
        <v>52</v>
      </c>
      <c r="C79" s="1"/>
      <c r="D79" s="1"/>
      <c r="E79" s="38">
        <f>SUM(E77:E78)</f>
        <v>220</v>
      </c>
      <c r="F79" s="1"/>
      <c r="G79" s="38">
        <f>SUM(G77:G78)</f>
        <v>170</v>
      </c>
      <c r="H79" s="41"/>
      <c r="I79" s="41"/>
      <c r="J79" s="41"/>
      <c r="K79" s="4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" customHeight="1" x14ac:dyDescent="0.35">
      <c r="A80" s="1"/>
      <c r="B80" s="1"/>
      <c r="C80" s="1"/>
      <c r="D80" s="1"/>
      <c r="E80" s="1"/>
      <c r="F80" s="1"/>
      <c r="G80" s="1"/>
      <c r="H80" s="41"/>
      <c r="I80" s="41"/>
      <c r="J80" s="41"/>
      <c r="K80" s="4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" customHeight="1" x14ac:dyDescent="0.35">
      <c r="A81" s="1"/>
      <c r="B81" s="12" t="s">
        <v>53</v>
      </c>
      <c r="C81" s="1"/>
      <c r="D81" s="1"/>
      <c r="E81" s="52">
        <v>-40</v>
      </c>
      <c r="F81" s="1"/>
      <c r="G81" s="52">
        <v>-50</v>
      </c>
      <c r="H81" s="41"/>
      <c r="I81" s="41"/>
      <c r="J81" s="41"/>
      <c r="K81" s="4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" customHeight="1" x14ac:dyDescent="0.35">
      <c r="A82" s="1"/>
      <c r="B82" s="47" t="s">
        <v>54</v>
      </c>
      <c r="C82" s="1"/>
      <c r="D82" s="1"/>
      <c r="E82" s="38">
        <f>+E79+E81</f>
        <v>180</v>
      </c>
      <c r="F82" s="1"/>
      <c r="G82" s="38">
        <f>+G79+G81</f>
        <v>120</v>
      </c>
      <c r="H82" s="41"/>
      <c r="I82" s="41"/>
      <c r="J82" s="41"/>
      <c r="K82" s="4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" customHeight="1" x14ac:dyDescent="0.35">
      <c r="A83" s="1"/>
      <c r="B83" s="47"/>
      <c r="C83" s="1"/>
      <c r="D83" s="1"/>
      <c r="E83" s="1"/>
      <c r="F83" s="1"/>
      <c r="G83" s="1"/>
      <c r="H83" s="41"/>
      <c r="I83" s="41"/>
      <c r="J83" s="41"/>
      <c r="K83" s="4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" customHeight="1" x14ac:dyDescent="0.35">
      <c r="A84" s="1"/>
      <c r="B84" s="12" t="s">
        <v>55</v>
      </c>
      <c r="C84" s="1"/>
      <c r="D84" s="1"/>
      <c r="E84" s="52">
        <v>-90</v>
      </c>
      <c r="F84" s="1"/>
      <c r="G84" s="52">
        <v>-90</v>
      </c>
      <c r="H84" s="1"/>
      <c r="I84" s="1"/>
      <c r="J84" s="41"/>
      <c r="K84" s="4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" customHeight="1" x14ac:dyDescent="0.35">
      <c r="A85" s="1"/>
      <c r="B85" s="47" t="s">
        <v>56</v>
      </c>
      <c r="C85" s="47"/>
      <c r="D85" s="1"/>
      <c r="E85" s="38">
        <f>+E82+E84</f>
        <v>90</v>
      </c>
      <c r="F85" s="1"/>
      <c r="G85" s="38">
        <f>+G82+G84</f>
        <v>30</v>
      </c>
      <c r="H85" s="1"/>
      <c r="I85" s="1"/>
      <c r="J85" s="41"/>
      <c r="K85" s="4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41"/>
      <c r="K86" s="4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" customHeight="1" x14ac:dyDescent="0.35">
      <c r="A87" s="1"/>
      <c r="B87" s="12" t="s">
        <v>57</v>
      </c>
      <c r="C87" s="1"/>
      <c r="D87" s="1"/>
      <c r="E87" s="52">
        <v>-24</v>
      </c>
      <c r="F87" s="1"/>
      <c r="G87" s="52">
        <v>-18</v>
      </c>
      <c r="H87" s="1"/>
      <c r="I87" s="1"/>
      <c r="J87" s="41"/>
      <c r="K87" s="4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" customHeight="1" x14ac:dyDescent="0.35">
      <c r="A88" s="1"/>
      <c r="B88" s="47" t="s">
        <v>58</v>
      </c>
      <c r="C88" s="47"/>
      <c r="D88" s="1"/>
      <c r="E88" s="38">
        <f>+E85+E87</f>
        <v>66</v>
      </c>
      <c r="F88" s="1"/>
      <c r="G88" s="38">
        <f>+G85+G87</f>
        <v>12</v>
      </c>
      <c r="H88" s="1"/>
      <c r="I88" s="1"/>
      <c r="J88" s="41"/>
      <c r="K88" s="4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" customHeight="1" x14ac:dyDescent="0.35">
      <c r="A90" s="1"/>
      <c r="B90" s="12" t="s">
        <v>59</v>
      </c>
      <c r="C90" s="1"/>
      <c r="D90" s="1"/>
      <c r="E90" s="52">
        <f>-ROUND(E88*0.3,0)</f>
        <v>-20</v>
      </c>
      <c r="F90" s="1"/>
      <c r="G90" s="52">
        <f>-ROUND(G88*0.3,0)</f>
        <v>-4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" customHeight="1" x14ac:dyDescent="0.35">
      <c r="A91" s="1"/>
      <c r="B91" s="47" t="s">
        <v>60</v>
      </c>
      <c r="C91" s="47"/>
      <c r="D91" s="1"/>
      <c r="E91" s="53">
        <f>+E88+E90</f>
        <v>46</v>
      </c>
      <c r="F91" s="1"/>
      <c r="G91" s="53">
        <f>+G88+G90</f>
        <v>8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" customHeight="1" x14ac:dyDescent="0.35">
      <c r="A93" s="1"/>
      <c r="B93" s="12" t="s">
        <v>61</v>
      </c>
      <c r="C93" s="1"/>
      <c r="D93" s="1"/>
      <c r="E93" s="52">
        <v>-30</v>
      </c>
      <c r="F93" s="1"/>
      <c r="G93" s="52">
        <f>-G29</f>
        <v>-5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" customHeight="1" x14ac:dyDescent="0.35">
      <c r="A94" s="1"/>
      <c r="B94" s="12" t="s">
        <v>45</v>
      </c>
      <c r="C94" s="1"/>
      <c r="D94" s="1"/>
      <c r="E94" s="38">
        <f>+E91+E93</f>
        <v>16</v>
      </c>
      <c r="F94" s="1"/>
      <c r="G94" s="38">
        <f>+G91+G93</f>
        <v>3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" customHeight="1" x14ac:dyDescent="0.35">
      <c r="A95" s="1"/>
      <c r="B95" s="48"/>
      <c r="C95" s="59"/>
      <c r="D95" s="60"/>
      <c r="E95" s="61"/>
      <c r="F95" s="59"/>
      <c r="G95" s="62"/>
      <c r="H95" s="62"/>
      <c r="I95" s="62"/>
      <c r="J95" s="62"/>
      <c r="K95" s="62"/>
      <c r="L95" s="62"/>
      <c r="M95" s="62"/>
      <c r="N95" s="62"/>
      <c r="O95" s="1"/>
      <c r="P95" s="1"/>
      <c r="Q95" s="1"/>
      <c r="R95" s="1"/>
      <c r="S95" s="1"/>
      <c r="T95" s="1"/>
      <c r="U95" s="1"/>
      <c r="V95" s="1"/>
      <c r="W95" s="1"/>
    </row>
    <row r="97" ht="15" customHeight="1" x14ac:dyDescent="0.35"/>
    <row r="98" ht="15" customHeight="1" x14ac:dyDescent="0.35"/>
    <row r="99" ht="15" customHeight="1" x14ac:dyDescent="0.35"/>
    <row r="100" ht="15" customHeight="1" x14ac:dyDescent="0.35"/>
    <row r="101" ht="15" customHeight="1" x14ac:dyDescent="0.35"/>
    <row r="102" ht="15" customHeight="1" x14ac:dyDescent="0.35"/>
    <row r="103" ht="15" customHeight="1" x14ac:dyDescent="0.35"/>
    <row r="104" ht="15" customHeight="1" x14ac:dyDescent="0.35"/>
    <row r="105" ht="15" customHeight="1" x14ac:dyDescent="0.35"/>
    <row r="106" ht="15" customHeight="1" x14ac:dyDescent="0.35"/>
    <row r="107" ht="15" customHeight="1" x14ac:dyDescent="0.35"/>
    <row r="108" ht="15" customHeight="1" x14ac:dyDescent="0.35"/>
    <row r="109" ht="15" customHeight="1" x14ac:dyDescent="0.35"/>
    <row r="110" ht="15" customHeight="1" x14ac:dyDescent="0.35"/>
    <row r="111" ht="15" customHeight="1" x14ac:dyDescent="0.35"/>
    <row r="112" ht="15" customHeight="1" x14ac:dyDescent="0.35"/>
    <row r="113" ht="15" customHeight="1" x14ac:dyDescent="0.35"/>
    <row r="114" ht="15" customHeight="1" x14ac:dyDescent="0.35"/>
    <row r="115" ht="15" customHeight="1" x14ac:dyDescent="0.35"/>
    <row r="116" ht="15" customHeight="1" x14ac:dyDescent="0.35"/>
    <row r="117" ht="15" customHeight="1" x14ac:dyDescent="0.35"/>
    <row r="118" ht="15" customHeight="1" x14ac:dyDescent="0.35"/>
    <row r="119" ht="15" customHeight="1" x14ac:dyDescent="0.35"/>
    <row r="120" ht="15" customHeight="1" x14ac:dyDescent="0.35"/>
    <row r="121" ht="15" customHeight="1" x14ac:dyDescent="0.35"/>
  </sheetData>
  <mergeCells count="2">
    <mergeCell ref="A2:G2"/>
    <mergeCell ref="A1:G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9"/>
  <sheetViews>
    <sheetView workbookViewId="0"/>
  </sheetViews>
  <sheetFormatPr defaultRowHeight="14.5" x14ac:dyDescent="0.35"/>
  <cols>
    <col min="1" max="1" width="3" customWidth="1"/>
    <col min="2" max="2" width="44" customWidth="1"/>
    <col min="3" max="3" width="4" customWidth="1"/>
    <col min="4" max="4" width="15" customWidth="1"/>
    <col min="5" max="5" width="3" customWidth="1"/>
    <col min="6" max="6" width="15" customWidth="1"/>
  </cols>
  <sheetData>
    <row r="1" spans="1:7" ht="18" customHeight="1" x14ac:dyDescent="0.4">
      <c r="A1" s="77" t="s">
        <v>62</v>
      </c>
      <c r="B1" s="71"/>
      <c r="C1" s="71"/>
      <c r="D1" s="71"/>
      <c r="E1" s="71"/>
      <c r="F1" s="71"/>
      <c r="G1" s="71"/>
    </row>
    <row r="2" spans="1:7" ht="24" customHeight="1" x14ac:dyDescent="0.35">
      <c r="A2" s="79" t="s">
        <v>63</v>
      </c>
      <c r="B2" s="71"/>
      <c r="C2" s="71"/>
      <c r="D2" s="71"/>
      <c r="E2" s="71"/>
      <c r="F2" s="71"/>
      <c r="G2" s="71"/>
    </row>
    <row r="3" spans="1:7" x14ac:dyDescent="0.35">
      <c r="A3" s="1"/>
      <c r="B3" s="1"/>
      <c r="C3" s="1"/>
      <c r="D3" s="1"/>
      <c r="E3" s="1"/>
      <c r="F3" s="1"/>
      <c r="G3" s="1"/>
    </row>
    <row r="4" spans="1:7" ht="15.5" customHeight="1" x14ac:dyDescent="0.35">
      <c r="A4" s="78" t="s">
        <v>64</v>
      </c>
      <c r="B4" s="71"/>
      <c r="C4" s="71"/>
      <c r="D4" s="71"/>
      <c r="E4" s="71"/>
      <c r="F4" s="71"/>
      <c r="G4" s="71"/>
    </row>
    <row r="5" spans="1:7" x14ac:dyDescent="0.35">
      <c r="A5" s="1"/>
      <c r="B5" s="41" t="s">
        <v>65</v>
      </c>
      <c r="C5" s="1"/>
      <c r="D5" s="63">
        <v>10</v>
      </c>
      <c r="E5" s="1"/>
      <c r="F5" s="1"/>
      <c r="G5" s="1"/>
    </row>
    <row r="6" spans="1:7" x14ac:dyDescent="0.35">
      <c r="A6" s="1"/>
      <c r="B6" s="41" t="s">
        <v>66</v>
      </c>
      <c r="C6" s="1"/>
      <c r="D6" s="64">
        <v>0.3</v>
      </c>
      <c r="E6" s="1"/>
      <c r="F6" s="1"/>
      <c r="G6" s="1"/>
    </row>
    <row r="7" spans="1:7" x14ac:dyDescent="0.35">
      <c r="A7" s="1"/>
      <c r="B7" s="1"/>
      <c r="C7" s="1"/>
      <c r="D7" s="1"/>
      <c r="E7" s="1"/>
      <c r="F7" s="1"/>
      <c r="G7" s="1"/>
    </row>
    <row r="8" spans="1:7" ht="15.5" customHeight="1" x14ac:dyDescent="0.35">
      <c r="A8" s="78" t="s">
        <v>67</v>
      </c>
      <c r="B8" s="71"/>
      <c r="C8" s="71"/>
      <c r="D8" s="71"/>
      <c r="E8" s="71"/>
      <c r="F8" s="71"/>
      <c r="G8" s="71"/>
    </row>
    <row r="9" spans="1:7" x14ac:dyDescent="0.35">
      <c r="A9" s="1"/>
      <c r="B9" s="1"/>
      <c r="C9" s="1"/>
      <c r="D9" s="65" t="s">
        <v>9</v>
      </c>
      <c r="E9" s="1"/>
      <c r="F9" s="65" t="s">
        <v>10</v>
      </c>
      <c r="G9" s="1"/>
    </row>
    <row r="10" spans="1:7" x14ac:dyDescent="0.35">
      <c r="A10" s="1"/>
      <c r="B10" s="41" t="s">
        <v>68</v>
      </c>
      <c r="C10" s="1"/>
      <c r="D10" s="66">
        <v>1000</v>
      </c>
      <c r="E10" s="1"/>
      <c r="F10" s="66">
        <v>0</v>
      </c>
      <c r="G10" s="1"/>
    </row>
    <row r="11" spans="1:7" x14ac:dyDescent="0.35">
      <c r="A11" s="1"/>
      <c r="B11" s="41" t="s">
        <v>69</v>
      </c>
      <c r="C11" s="1"/>
      <c r="D11" s="66">
        <v>400</v>
      </c>
      <c r="E11" s="1"/>
      <c r="F11" s="66">
        <v>0</v>
      </c>
      <c r="G11" s="1"/>
    </row>
    <row r="12" spans="1:7" x14ac:dyDescent="0.35">
      <c r="A12" s="1"/>
      <c r="B12" s="41" t="s">
        <v>70</v>
      </c>
      <c r="C12" s="1"/>
      <c r="D12" s="66">
        <v>0</v>
      </c>
      <c r="E12" s="1"/>
      <c r="F12" s="66">
        <v>100</v>
      </c>
      <c r="G12" s="1"/>
    </row>
    <row r="13" spans="1:7" x14ac:dyDescent="0.35">
      <c r="A13" s="1"/>
      <c r="B13" s="41" t="s">
        <v>71</v>
      </c>
      <c r="C13" s="1"/>
      <c r="D13" s="66">
        <v>24</v>
      </c>
      <c r="E13" s="1"/>
      <c r="F13" s="66">
        <v>18</v>
      </c>
      <c r="G13" s="1"/>
    </row>
    <row r="14" spans="1:7" x14ac:dyDescent="0.35">
      <c r="A14" s="1"/>
      <c r="B14" s="41" t="s">
        <v>72</v>
      </c>
      <c r="C14" s="1"/>
      <c r="D14" s="66">
        <v>900</v>
      </c>
      <c r="E14" s="1"/>
      <c r="F14" s="66">
        <v>0</v>
      </c>
      <c r="G14" s="1"/>
    </row>
    <row r="15" spans="1:7" x14ac:dyDescent="0.35">
      <c r="A15" s="1"/>
      <c r="B15" s="41" t="s">
        <v>73</v>
      </c>
      <c r="C15" s="1"/>
      <c r="D15" s="66">
        <v>350</v>
      </c>
      <c r="E15" s="1"/>
      <c r="F15" s="66">
        <v>400</v>
      </c>
      <c r="G15" s="1"/>
    </row>
    <row r="16" spans="1:7" x14ac:dyDescent="0.35">
      <c r="A16" s="1"/>
      <c r="B16" s="41" t="s">
        <v>74</v>
      </c>
      <c r="C16" s="1"/>
      <c r="D16" s="66">
        <v>320</v>
      </c>
      <c r="E16" s="1"/>
      <c r="F16" s="66">
        <v>380</v>
      </c>
      <c r="G16" s="1"/>
    </row>
    <row r="17" spans="1:7" x14ac:dyDescent="0.35">
      <c r="A17" s="1"/>
      <c r="B17" s="41" t="s">
        <v>75</v>
      </c>
      <c r="C17" s="1"/>
      <c r="D17" s="66">
        <v>510</v>
      </c>
      <c r="E17" s="1"/>
      <c r="F17" s="66">
        <v>550</v>
      </c>
      <c r="G17" s="1"/>
    </row>
    <row r="18" spans="1:7" x14ac:dyDescent="0.35">
      <c r="A18" s="1"/>
      <c r="B18" s="41" t="s">
        <v>76</v>
      </c>
      <c r="C18" s="1"/>
      <c r="D18" s="66">
        <v>430</v>
      </c>
      <c r="E18" s="1"/>
      <c r="F18" s="66">
        <v>480</v>
      </c>
      <c r="G18" s="1"/>
    </row>
    <row r="19" spans="1:7" x14ac:dyDescent="0.35">
      <c r="A19" s="1"/>
      <c r="B19" s="41" t="s">
        <v>77</v>
      </c>
      <c r="C19" s="1"/>
      <c r="D19" s="66">
        <v>60</v>
      </c>
      <c r="E19" s="1"/>
      <c r="F19" s="66">
        <v>80</v>
      </c>
      <c r="G19" s="1"/>
    </row>
    <row r="20" spans="1:7" x14ac:dyDescent="0.35">
      <c r="A20" s="1"/>
      <c r="B20" s="41" t="s">
        <v>78</v>
      </c>
      <c r="C20" s="1"/>
      <c r="D20" s="66">
        <v>40</v>
      </c>
      <c r="E20" s="1"/>
      <c r="F20" s="66">
        <v>50</v>
      </c>
      <c r="G20" s="1"/>
    </row>
    <row r="21" spans="1:7" x14ac:dyDescent="0.35">
      <c r="A21" s="1"/>
      <c r="B21" s="41" t="s">
        <v>79</v>
      </c>
      <c r="C21" s="1"/>
      <c r="D21" s="66">
        <v>30</v>
      </c>
      <c r="E21" s="1"/>
      <c r="F21" s="66">
        <v>5</v>
      </c>
      <c r="G21" s="1"/>
    </row>
    <row r="22" spans="1:7" x14ac:dyDescent="0.35">
      <c r="A22" s="1"/>
      <c r="B22" s="1"/>
      <c r="C22" s="1"/>
      <c r="D22" s="1"/>
      <c r="E22" s="1"/>
      <c r="F22" s="1"/>
      <c r="G22" s="1"/>
    </row>
    <row r="23" spans="1:7" ht="15.5" customHeight="1" x14ac:dyDescent="0.35">
      <c r="A23" s="78" t="s">
        <v>49</v>
      </c>
      <c r="B23" s="71"/>
      <c r="C23" s="71"/>
      <c r="D23" s="71"/>
      <c r="E23" s="71"/>
      <c r="F23" s="71"/>
      <c r="G23" s="71"/>
    </row>
    <row r="24" spans="1:7" x14ac:dyDescent="0.35">
      <c r="A24" s="1"/>
      <c r="B24" s="1"/>
      <c r="C24" s="1"/>
      <c r="D24" s="65" t="s">
        <v>9</v>
      </c>
      <c r="E24" s="1"/>
      <c r="F24" s="65" t="s">
        <v>10</v>
      </c>
      <c r="G24" s="1"/>
    </row>
    <row r="25" spans="1:7" x14ac:dyDescent="0.35">
      <c r="A25" s="1"/>
      <c r="B25" s="41" t="s">
        <v>50</v>
      </c>
      <c r="C25" s="1"/>
      <c r="D25" s="67">
        <f>$D$17</f>
        <v>510</v>
      </c>
      <c r="E25" s="1"/>
      <c r="F25" s="67">
        <f>$F$17</f>
        <v>550</v>
      </c>
      <c r="G25" s="1"/>
    </row>
    <row r="26" spans="1:7" x14ac:dyDescent="0.35">
      <c r="A26" s="1"/>
      <c r="B26" s="41" t="s">
        <v>51</v>
      </c>
      <c r="C26" s="1"/>
      <c r="D26" s="67">
        <f>-($D$15-$D$19)</f>
        <v>-290</v>
      </c>
      <c r="E26" s="1"/>
      <c r="F26" s="67">
        <f>-($D$19+$F$15-$F$19)</f>
        <v>-380</v>
      </c>
      <c r="G26" s="1"/>
    </row>
    <row r="27" spans="1:7" x14ac:dyDescent="0.35">
      <c r="A27" s="1"/>
      <c r="B27" s="65" t="s">
        <v>52</v>
      </c>
      <c r="C27" s="1"/>
      <c r="D27" s="68">
        <f>$D$25+$D$26</f>
        <v>220</v>
      </c>
      <c r="E27" s="1"/>
      <c r="F27" s="68">
        <f>$F$25+$F$26</f>
        <v>170</v>
      </c>
      <c r="G27" s="1"/>
    </row>
    <row r="28" spans="1:7" x14ac:dyDescent="0.35">
      <c r="A28" s="1"/>
      <c r="B28" s="41" t="s">
        <v>53</v>
      </c>
      <c r="C28" s="1"/>
      <c r="D28" s="67">
        <f>-$D$20</f>
        <v>-40</v>
      </c>
      <c r="E28" s="1"/>
      <c r="F28" s="67">
        <f>-$F$20</f>
        <v>-50</v>
      </c>
      <c r="G28" s="1"/>
    </row>
    <row r="29" spans="1:7" x14ac:dyDescent="0.35">
      <c r="A29" s="1"/>
      <c r="B29" s="65" t="s">
        <v>54</v>
      </c>
      <c r="C29" s="1"/>
      <c r="D29" s="68">
        <f>$D$27+$D$28</f>
        <v>180</v>
      </c>
      <c r="E29" s="1"/>
      <c r="F29" s="68">
        <f>$F$27+$F$28</f>
        <v>120</v>
      </c>
      <c r="G29" s="1"/>
    </row>
    <row r="30" spans="1:7" x14ac:dyDescent="0.35">
      <c r="A30" s="1"/>
      <c r="B30" s="41" t="s">
        <v>55</v>
      </c>
      <c r="C30" s="1"/>
      <c r="D30" s="67">
        <f>-$D$14/$D$5</f>
        <v>-90</v>
      </c>
      <c r="E30" s="1"/>
      <c r="F30" s="67">
        <f>D30-$F$14/$D$5</f>
        <v>-90</v>
      </c>
      <c r="G30" s="1"/>
    </row>
    <row r="31" spans="1:7" x14ac:dyDescent="0.35">
      <c r="A31" s="1"/>
      <c r="B31" s="65" t="s">
        <v>56</v>
      </c>
      <c r="C31" s="1"/>
      <c r="D31" s="68">
        <f>$D$29+$D$30</f>
        <v>90</v>
      </c>
      <c r="E31" s="1"/>
      <c r="F31" s="68">
        <f>$F$29+$F$30</f>
        <v>30</v>
      </c>
      <c r="G31" s="1"/>
    </row>
    <row r="32" spans="1:7" x14ac:dyDescent="0.35">
      <c r="A32" s="1"/>
      <c r="B32" s="41" t="s">
        <v>80</v>
      </c>
      <c r="C32" s="1"/>
      <c r="D32" s="67">
        <f>-$D$13</f>
        <v>-24</v>
      </c>
      <c r="E32" s="1"/>
      <c r="F32" s="67">
        <f>-$F$13</f>
        <v>-18</v>
      </c>
      <c r="G32" s="1"/>
    </row>
    <row r="33" spans="1:7" x14ac:dyDescent="0.35">
      <c r="A33" s="1"/>
      <c r="B33" s="65" t="s">
        <v>58</v>
      </c>
      <c r="C33" s="1"/>
      <c r="D33" s="68">
        <f>$D$31+$D$32</f>
        <v>66</v>
      </c>
      <c r="E33" s="1"/>
      <c r="F33" s="68">
        <f>$F$31+$F$32</f>
        <v>12</v>
      </c>
      <c r="G33" s="1"/>
    </row>
    <row r="34" spans="1:7" x14ac:dyDescent="0.35">
      <c r="A34" s="1"/>
      <c r="B34" s="41" t="s">
        <v>81</v>
      </c>
      <c r="C34" s="1"/>
      <c r="D34" s="67">
        <f>-ROUND($D$33*$D$6,0)</f>
        <v>-20</v>
      </c>
      <c r="E34" s="1"/>
      <c r="F34" s="67">
        <f>-ROUND($F$33*$D$6,0)</f>
        <v>-4</v>
      </c>
      <c r="G34" s="1"/>
    </row>
    <row r="35" spans="1:7" x14ac:dyDescent="0.35">
      <c r="A35" s="1"/>
      <c r="B35" s="65" t="s">
        <v>60</v>
      </c>
      <c r="C35" s="1"/>
      <c r="D35" s="68">
        <f>$D$33+$D$34</f>
        <v>46</v>
      </c>
      <c r="E35" s="1"/>
      <c r="F35" s="68">
        <f>$F$33+$F$34</f>
        <v>8</v>
      </c>
      <c r="G35" s="1"/>
    </row>
    <row r="36" spans="1:7" x14ac:dyDescent="0.35">
      <c r="A36" s="1"/>
      <c r="B36" s="41" t="s">
        <v>61</v>
      </c>
      <c r="C36" s="1"/>
      <c r="D36" s="67">
        <f>-$D$21</f>
        <v>-30</v>
      </c>
      <c r="E36" s="1"/>
      <c r="F36" s="67">
        <f>-$F$21</f>
        <v>-5</v>
      </c>
      <c r="G36" s="1"/>
    </row>
    <row r="37" spans="1:7" x14ac:dyDescent="0.35">
      <c r="A37" s="1"/>
      <c r="B37" s="65" t="s">
        <v>45</v>
      </c>
      <c r="C37" s="1"/>
      <c r="D37" s="68">
        <f>$D$35+$D$36</f>
        <v>16</v>
      </c>
      <c r="E37" s="1"/>
      <c r="F37" s="68">
        <f>D37+$F$35+$F$36</f>
        <v>19</v>
      </c>
      <c r="G37" s="1"/>
    </row>
    <row r="38" spans="1:7" x14ac:dyDescent="0.35">
      <c r="A38" s="1"/>
      <c r="B38" s="1"/>
      <c r="C38" s="1"/>
      <c r="D38" s="1"/>
      <c r="E38" s="1"/>
      <c r="F38" s="1"/>
      <c r="G38" s="1"/>
    </row>
    <row r="39" spans="1:7" ht="15.5" customHeight="1" x14ac:dyDescent="0.35">
      <c r="A39" s="78" t="s">
        <v>25</v>
      </c>
      <c r="B39" s="71"/>
      <c r="C39" s="71"/>
      <c r="D39" s="71"/>
      <c r="E39" s="71"/>
      <c r="F39" s="71"/>
      <c r="G39" s="71"/>
    </row>
    <row r="40" spans="1:7" x14ac:dyDescent="0.35">
      <c r="A40" s="1"/>
      <c r="B40" s="1"/>
      <c r="C40" s="1"/>
      <c r="D40" s="65" t="s">
        <v>9</v>
      </c>
      <c r="E40" s="1"/>
      <c r="F40" s="65" t="s">
        <v>10</v>
      </c>
      <c r="G40" s="1"/>
    </row>
    <row r="41" spans="1:7" x14ac:dyDescent="0.35">
      <c r="A41" s="1"/>
      <c r="B41" s="65" t="s">
        <v>26</v>
      </c>
      <c r="C41" s="1"/>
      <c r="D41" s="1"/>
      <c r="E41" s="1"/>
      <c r="F41" s="1"/>
      <c r="G41" s="1"/>
    </row>
    <row r="42" spans="1:7" x14ac:dyDescent="0.35">
      <c r="A42" s="1"/>
      <c r="B42" s="1"/>
      <c r="C42" s="41" t="s">
        <v>28</v>
      </c>
      <c r="D42" s="67">
        <f>$D$10+$D$11-$D$12-$D$13-$D$14-$D$16+$D$18-$D$20+$D$34-$D$21</f>
        <v>496</v>
      </c>
      <c r="E42" s="1"/>
      <c r="F42" s="67">
        <f>D42+$F$10+$F$11-$F$12-$F$13-$F$14-$F$16+$F$18-$F$20+$F$34-$F$21</f>
        <v>419</v>
      </c>
      <c r="G42" s="1"/>
    </row>
    <row r="43" spans="1:7" x14ac:dyDescent="0.35">
      <c r="A43" s="1"/>
      <c r="B43" s="1"/>
      <c r="C43" s="41" t="s">
        <v>29</v>
      </c>
      <c r="D43" s="67">
        <f>$D$17-$D$18</f>
        <v>80</v>
      </c>
      <c r="E43" s="1"/>
      <c r="F43" s="67">
        <f>D43+$F$17-$F$18</f>
        <v>150</v>
      </c>
      <c r="G43" s="1"/>
    </row>
    <row r="44" spans="1:7" x14ac:dyDescent="0.35">
      <c r="A44" s="1"/>
      <c r="B44" s="1"/>
      <c r="C44" s="41" t="s">
        <v>30</v>
      </c>
      <c r="D44" s="67">
        <f>$D$19</f>
        <v>60</v>
      </c>
      <c r="E44" s="1"/>
      <c r="F44" s="67">
        <f>$F$19</f>
        <v>80</v>
      </c>
      <c r="G44" s="1"/>
    </row>
    <row r="45" spans="1:7" x14ac:dyDescent="0.35">
      <c r="A45" s="1"/>
      <c r="B45" s="65" t="s">
        <v>31</v>
      </c>
      <c r="C45" s="1"/>
      <c r="D45" s="68">
        <f>SUM(D42:D44)</f>
        <v>636</v>
      </c>
      <c r="E45" s="1"/>
      <c r="F45" s="68">
        <f>SUM(F42:F44)</f>
        <v>649</v>
      </c>
      <c r="G45" s="1"/>
    </row>
    <row r="46" spans="1:7" x14ac:dyDescent="0.35">
      <c r="A46" s="1"/>
      <c r="B46" s="1"/>
      <c r="C46" s="1"/>
      <c r="D46" s="1"/>
      <c r="E46" s="1"/>
      <c r="F46" s="1"/>
      <c r="G46" s="1"/>
    </row>
    <row r="47" spans="1:7" x14ac:dyDescent="0.35">
      <c r="A47" s="1"/>
      <c r="B47" s="1"/>
      <c r="C47" s="41" t="s">
        <v>33</v>
      </c>
      <c r="D47" s="67">
        <f>$D$14+$D$30</f>
        <v>810</v>
      </c>
      <c r="E47" s="1"/>
      <c r="F47" s="67">
        <f>D47+$F$30+$F$14</f>
        <v>720</v>
      </c>
      <c r="G47" s="1"/>
    </row>
    <row r="48" spans="1:7" x14ac:dyDescent="0.35">
      <c r="A48" s="1"/>
      <c r="B48" s="65" t="s">
        <v>34</v>
      </c>
      <c r="C48" s="1"/>
      <c r="D48" s="68">
        <f>D47</f>
        <v>810</v>
      </c>
      <c r="E48" s="1"/>
      <c r="F48" s="68">
        <f>F47</f>
        <v>720</v>
      </c>
      <c r="G48" s="1"/>
    </row>
    <row r="49" spans="1:7" x14ac:dyDescent="0.35">
      <c r="A49" s="1"/>
      <c r="B49" s="65" t="s">
        <v>35</v>
      </c>
      <c r="C49" s="1"/>
      <c r="D49" s="68">
        <f>$D$45+$D$48</f>
        <v>1446</v>
      </c>
      <c r="E49" s="1"/>
      <c r="F49" s="68">
        <f>$F$45+$F$48</f>
        <v>1369</v>
      </c>
      <c r="G49" s="1"/>
    </row>
    <row r="50" spans="1:7" x14ac:dyDescent="0.35">
      <c r="A50" s="1"/>
      <c r="B50" s="1"/>
      <c r="C50" s="1"/>
      <c r="D50" s="1"/>
      <c r="E50" s="1"/>
      <c r="F50" s="1"/>
      <c r="G50" s="1"/>
    </row>
    <row r="51" spans="1:7" x14ac:dyDescent="0.35">
      <c r="A51" s="1"/>
      <c r="B51" s="65" t="s">
        <v>82</v>
      </c>
      <c r="C51" s="1"/>
      <c r="D51" s="1"/>
      <c r="E51" s="1"/>
      <c r="F51" s="1"/>
      <c r="G51" s="1"/>
    </row>
    <row r="52" spans="1:7" x14ac:dyDescent="0.35">
      <c r="A52" s="1"/>
      <c r="B52" s="1"/>
      <c r="C52" s="41" t="s">
        <v>38</v>
      </c>
      <c r="D52" s="67">
        <f>$D$15-$D$16</f>
        <v>30</v>
      </c>
      <c r="E52" s="1"/>
      <c r="F52" s="67">
        <f>D52+($F$15-$F$16)</f>
        <v>50</v>
      </c>
      <c r="G52" s="1"/>
    </row>
    <row r="53" spans="1:7" x14ac:dyDescent="0.35">
      <c r="A53" s="1"/>
      <c r="B53" s="65" t="s">
        <v>83</v>
      </c>
      <c r="C53" s="1"/>
      <c r="D53" s="68">
        <f>D52</f>
        <v>30</v>
      </c>
      <c r="E53" s="1"/>
      <c r="F53" s="68">
        <f>F52</f>
        <v>50</v>
      </c>
      <c r="G53" s="1"/>
    </row>
    <row r="54" spans="1:7" x14ac:dyDescent="0.35">
      <c r="A54" s="1"/>
      <c r="B54" s="1"/>
      <c r="C54" s="1"/>
      <c r="D54" s="1"/>
      <c r="E54" s="1"/>
      <c r="F54" s="1"/>
      <c r="G54" s="1"/>
    </row>
    <row r="55" spans="1:7" x14ac:dyDescent="0.35">
      <c r="A55" s="1"/>
      <c r="B55" s="1"/>
      <c r="C55" s="41" t="s">
        <v>41</v>
      </c>
      <c r="D55" s="67">
        <f>$D$11</f>
        <v>400</v>
      </c>
      <c r="E55" s="1"/>
      <c r="F55" s="67">
        <f>D55+$F$11-$F$12</f>
        <v>300</v>
      </c>
      <c r="G55" s="1"/>
    </row>
    <row r="56" spans="1:7" x14ac:dyDescent="0.35">
      <c r="A56" s="1"/>
      <c r="B56" s="65" t="s">
        <v>42</v>
      </c>
      <c r="C56" s="1"/>
      <c r="D56" s="68">
        <f>D55</f>
        <v>400</v>
      </c>
      <c r="E56" s="1"/>
      <c r="F56" s="68">
        <f>F55</f>
        <v>300</v>
      </c>
      <c r="G56" s="1"/>
    </row>
    <row r="57" spans="1:7" x14ac:dyDescent="0.35">
      <c r="A57" s="1"/>
      <c r="B57" s="1"/>
      <c r="C57" s="1"/>
      <c r="D57" s="1"/>
      <c r="E57" s="1"/>
      <c r="F57" s="1"/>
      <c r="G57" s="1"/>
    </row>
    <row r="58" spans="1:7" x14ac:dyDescent="0.35">
      <c r="A58" s="1"/>
      <c r="B58" s="1"/>
      <c r="C58" s="41" t="s">
        <v>44</v>
      </c>
      <c r="D58" s="67">
        <f>$D$10</f>
        <v>1000</v>
      </c>
      <c r="E58" s="1"/>
      <c r="F58" s="67">
        <f>D58+$F$10</f>
        <v>1000</v>
      </c>
      <c r="G58" s="1"/>
    </row>
    <row r="59" spans="1:7" x14ac:dyDescent="0.35">
      <c r="A59" s="1"/>
      <c r="B59" s="1"/>
      <c r="C59" s="41" t="s">
        <v>45</v>
      </c>
      <c r="D59" s="67">
        <f>$D$37</f>
        <v>16</v>
      </c>
      <c r="E59" s="1"/>
      <c r="F59" s="67">
        <f>$F$37</f>
        <v>19</v>
      </c>
      <c r="G59" s="1"/>
    </row>
    <row r="60" spans="1:7" x14ac:dyDescent="0.35">
      <c r="A60" s="1"/>
      <c r="B60" s="65" t="s">
        <v>46</v>
      </c>
      <c r="C60" s="1"/>
      <c r="D60" s="68">
        <f>SUM(D58:D59)</f>
        <v>1016</v>
      </c>
      <c r="E60" s="1"/>
      <c r="F60" s="68">
        <f>SUM(F58:F59)</f>
        <v>1019</v>
      </c>
      <c r="G60" s="1"/>
    </row>
    <row r="61" spans="1:7" x14ac:dyDescent="0.35">
      <c r="A61" s="1"/>
      <c r="B61" s="65" t="s">
        <v>47</v>
      </c>
      <c r="C61" s="1"/>
      <c r="D61" s="68">
        <f>$D$53+$D$56+$D$60</f>
        <v>1446</v>
      </c>
      <c r="E61" s="1"/>
      <c r="F61" s="68">
        <f>$F$53+$F$56+$F$60</f>
        <v>1369</v>
      </c>
      <c r="G61" s="1"/>
    </row>
    <row r="62" spans="1:7" x14ac:dyDescent="0.35">
      <c r="A62" s="1"/>
      <c r="B62" s="1"/>
      <c r="C62" s="1"/>
      <c r="D62" s="1"/>
      <c r="E62" s="1"/>
      <c r="F62" s="1"/>
      <c r="G62" s="1"/>
    </row>
    <row r="63" spans="1:7" ht="15.5" customHeight="1" x14ac:dyDescent="0.35">
      <c r="A63" s="78" t="s">
        <v>84</v>
      </c>
      <c r="B63" s="71"/>
      <c r="C63" s="71"/>
      <c r="D63" s="71"/>
      <c r="E63" s="71"/>
      <c r="F63" s="71"/>
      <c r="G63" s="71"/>
    </row>
    <row r="64" spans="1:7" x14ac:dyDescent="0.35">
      <c r="A64" s="1"/>
      <c r="B64" s="65" t="s">
        <v>85</v>
      </c>
      <c r="C64" s="1"/>
      <c r="D64" s="69" t="str">
        <f>IF(ABS($D$49-$D$61)&lt;0.01,"✓ Balanced","✗ Off by "&amp;TEXT($D$49-$D$61,"#,##0"))</f>
        <v>✓ Balanced</v>
      </c>
      <c r="E64" s="1"/>
      <c r="F64" s="1"/>
      <c r="G64" s="1"/>
    </row>
    <row r="65" spans="1:7" x14ac:dyDescent="0.35">
      <c r="A65" s="1"/>
      <c r="B65" s="65" t="s">
        <v>86</v>
      </c>
      <c r="C65" s="1"/>
      <c r="D65" s="69" t="str">
        <f>IF(ABS($F$49-$F$61)&lt;0.01,"✓ Balanced","✗ Off by "&amp;TEXT($F$49-$F$61,"#,##0"))</f>
        <v>✓ Balanced</v>
      </c>
      <c r="E65" s="1"/>
      <c r="F65" s="1"/>
      <c r="G65" s="1"/>
    </row>
    <row r="66" spans="1:7" x14ac:dyDescent="0.35">
      <c r="A66" s="1"/>
      <c r="B66" s="1"/>
      <c r="C66" s="1"/>
      <c r="D66" s="1"/>
      <c r="E66" s="1"/>
      <c r="F66" s="1"/>
      <c r="G66" s="1"/>
    </row>
    <row r="67" spans="1:7" x14ac:dyDescent="0.35">
      <c r="A67" s="1"/>
      <c r="B67" s="41" t="s">
        <v>87</v>
      </c>
      <c r="C67" s="1"/>
      <c r="D67" s="67">
        <f>0+$D$35-(-$D$36)</f>
        <v>16</v>
      </c>
      <c r="E67" s="1"/>
      <c r="F67" s="67">
        <f>$D$37+$F$35-(-$F$36)</f>
        <v>19</v>
      </c>
      <c r="G67" s="1"/>
    </row>
    <row r="68" spans="1:7" x14ac:dyDescent="0.35">
      <c r="A68" s="1"/>
      <c r="B68" s="65" t="s">
        <v>88</v>
      </c>
      <c r="C68" s="1"/>
      <c r="D68" s="69" t="str">
        <f>IF(ABS($D$37-$D$67)&lt;0.01,"✓ Balanced","✗ Off by "&amp;TEXT($D$37-$D$67,"#,##0"))</f>
        <v>✓ Balanced</v>
      </c>
      <c r="E68" s="1"/>
      <c r="F68" s="1"/>
      <c r="G68" s="1"/>
    </row>
    <row r="69" spans="1:7" x14ac:dyDescent="0.35">
      <c r="A69" s="1"/>
      <c r="B69" s="65" t="s">
        <v>89</v>
      </c>
      <c r="C69" s="1"/>
      <c r="D69" s="69" t="str">
        <f>IF(ABS($F$37-$F$67)&lt;0.01,"✓ Balanced","✗ Off by "&amp;TEXT($F$37-$F$67,"#,##0"))</f>
        <v>✓ Balanced</v>
      </c>
      <c r="E69" s="1"/>
      <c r="F69" s="1"/>
      <c r="G69" s="1"/>
    </row>
  </sheetData>
  <mergeCells count="7">
    <mergeCell ref="A63:G63"/>
    <mergeCell ref="A23:G23"/>
    <mergeCell ref="A1:G1"/>
    <mergeCell ref="A8:G8"/>
    <mergeCell ref="A39:G39"/>
    <mergeCell ref="A4:G4"/>
    <mergeCell ref="A2:G2"/>
  </mergeCells>
  <conditionalFormatting sqref="D64">
    <cfRule type="expression" dxfId="7" priority="1">
      <formula>ABS($D$49-$D$61)&lt;0.01</formula>
    </cfRule>
    <cfRule type="expression" dxfId="6" priority="2">
      <formula>ABS($D$49-$D$61)&gt;=0.01</formula>
    </cfRule>
  </conditionalFormatting>
  <conditionalFormatting sqref="D65">
    <cfRule type="expression" dxfId="5" priority="3">
      <formula>ABS($F$49-$F$61)&lt;0.01</formula>
    </cfRule>
    <cfRule type="expression" dxfId="4" priority="4">
      <formula>ABS($F$49-$F$61)&gt;=0.01</formula>
    </cfRule>
  </conditionalFormatting>
  <conditionalFormatting sqref="D68">
    <cfRule type="expression" dxfId="3" priority="5">
      <formula>ABS($D$37-$D$67)&lt;0.01</formula>
    </cfRule>
    <cfRule type="expression" dxfId="2" priority="6">
      <formula>ABS($D$37-$D$67)&gt;=0.01</formula>
    </cfRule>
  </conditionalFormatting>
  <conditionalFormatting sqref="D69">
    <cfRule type="expression" dxfId="1" priority="7">
      <formula>ABS($F$37-$F$67)&lt;0.01</formula>
    </cfRule>
    <cfRule type="expression" dxfId="0" priority="8">
      <formula>ABS($F$37-$F$67)&gt;=0.01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Banner</vt:lpstr>
      <vt:lpstr>Problem</vt:lpstr>
      <vt:lpstr>Calculator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Rohan Desai</cp:lastModifiedBy>
  <dcterms:created xsi:type="dcterms:W3CDTF">2026-09-03T10:24:16Z</dcterms:created>
  <dcterms:modified xsi:type="dcterms:W3CDTF">2026-09-05T14:23:33Z</dcterms:modified>
</cp:coreProperties>
</file>