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FA4C85BF-2877-4BAF-82F9-D886E785A7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nner" sheetId="1" r:id="rId1"/>
    <sheet name="Problem - How This Works" sheetId="2" r:id="rId2"/>
    <sheet name="Problem - Model" sheetId="3" r:id="rId3"/>
    <sheet name="Calculator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4" l="1"/>
  <c r="K25" i="4"/>
  <c r="P24" i="4"/>
  <c r="K23" i="4"/>
  <c r="K24" i="4" s="1"/>
  <c r="P14" i="4" s="1"/>
  <c r="P15" i="4" s="1"/>
  <c r="P20" i="4"/>
  <c r="J18" i="4"/>
  <c r="L16" i="4"/>
  <c r="P19" i="4" s="1"/>
  <c r="L15" i="4"/>
  <c r="P18" i="4" s="1"/>
  <c r="L14" i="4"/>
  <c r="P10" i="4" s="1"/>
  <c r="L11" i="4"/>
  <c r="K9" i="4"/>
  <c r="K12" i="4" s="1"/>
  <c r="J9" i="4"/>
  <c r="J12" i="4" s="1"/>
  <c r="L8" i="4"/>
  <c r="P9" i="4" s="1"/>
  <c r="P7" i="4"/>
  <c r="L7" i="4"/>
  <c r="P8" i="4" s="1"/>
  <c r="E7" i="4"/>
  <c r="E9" i="4" s="1"/>
  <c r="E11" i="4" s="1"/>
  <c r="E13" i="4" s="1"/>
  <c r="E15" i="4" s="1"/>
  <c r="L6" i="4"/>
  <c r="P43" i="3"/>
  <c r="J42" i="3"/>
  <c r="P40" i="3"/>
  <c r="K40" i="3"/>
  <c r="L40" i="3" s="1"/>
  <c r="P29" i="3" s="1"/>
  <c r="K37" i="3"/>
  <c r="J37" i="3"/>
  <c r="L36" i="3"/>
  <c r="P28" i="3" s="1"/>
  <c r="P35" i="3"/>
  <c r="K33" i="3"/>
  <c r="J33" i="3"/>
  <c r="L32" i="3"/>
  <c r="P20" i="3" s="1"/>
  <c r="L31" i="3"/>
  <c r="P19" i="3" s="1"/>
  <c r="P30" i="3"/>
  <c r="K23" i="3"/>
  <c r="J23" i="3"/>
  <c r="L22" i="3"/>
  <c r="K18" i="3"/>
  <c r="K25" i="3" s="1"/>
  <c r="K46" i="3" s="1"/>
  <c r="J18" i="3"/>
  <c r="L17" i="3"/>
  <c r="P18" i="3" s="1"/>
  <c r="E17" i="3"/>
  <c r="E21" i="3" s="1"/>
  <c r="E24" i="3" s="1"/>
  <c r="E27" i="3" s="1"/>
  <c r="E30" i="3" s="1"/>
  <c r="P16" i="3"/>
  <c r="P42" i="3" s="1"/>
  <c r="L16" i="3"/>
  <c r="P17" i="3" s="1"/>
  <c r="L15" i="3"/>
  <c r="J25" i="3" l="1"/>
  <c r="J46" i="3" s="1"/>
  <c r="P41" i="3"/>
  <c r="P24" i="3" s="1"/>
  <c r="P25" i="3" s="1"/>
  <c r="J44" i="3"/>
  <c r="J47" i="3" s="1"/>
  <c r="J48" i="3" s="1"/>
  <c r="K17" i="4"/>
  <c r="P6" i="4"/>
  <c r="P11" i="4" s="1"/>
  <c r="P21" i="4"/>
  <c r="P15" i="3"/>
  <c r="P21" i="3" s="1"/>
  <c r="E34" i="3"/>
  <c r="K41" i="3" s="1"/>
  <c r="P31" i="3"/>
  <c r="P28" i="4" l="1"/>
  <c r="P23" i="4"/>
  <c r="P25" i="4" s="1"/>
  <c r="P29" i="4" s="1"/>
  <c r="L41" i="3"/>
  <c r="K42" i="3"/>
  <c r="K44" i="3" s="1"/>
  <c r="K47" i="3" s="1"/>
  <c r="K48" i="3" s="1"/>
  <c r="L17" i="4"/>
  <c r="K18" i="4"/>
  <c r="K20" i="4" s="1"/>
  <c r="P34" i="3"/>
  <c r="P36" i="3" s="1"/>
  <c r="P38" i="3" s="1"/>
</calcChain>
</file>

<file path=xl/sharedStrings.xml><?xml version="1.0" encoding="utf-8"?>
<sst xmlns="http://schemas.openxmlformats.org/spreadsheetml/2006/main" count="143" uniqueCount="98">
  <si>
    <t>rohandesai.cloud</t>
  </si>
  <si>
    <t>Practice Problems (with Solutions) — Falcon Games Inc.</t>
  </si>
  <si>
    <t>Personal learning template — adapted for practice purposes.</t>
  </si>
  <si>
    <t>How This Works</t>
  </si>
  <si>
    <t>Falcon Games Inc.</t>
  </si>
  <si>
    <t>This exercise builds Year 2's cash flow statement using the indirect method: it starts from Year 2 net income and works through the change in each balance sheet account between Year 1 and Year 2, because every dollar of that year-over-year balance sheet movement is really a cash flow in disguise.</t>
  </si>
  <si>
    <t>An increase in Accounts Receivable is a cash outflow adjustment — revenue was booked on the income statement, but the cash for it had not yet been collected by year end — and the same logic applies to a growing Inventory balance, which represents cash already spent on goods that have not yet been sold.</t>
  </si>
  <si>
    <t>An increase in Accounts Payable is a cash inflow adjustment: the related expense has already reduced net income, but the company has not yet paid the cash out, so it is added back.</t>
  </si>
  <si>
    <t>Depreciation is added back because it is a non-cash charge — it reduces accounting profit to spread the cost of Property, Plant &amp; Equipment over its useful life, but no cash actually left the business during the year it was recorded.</t>
  </si>
  <si>
    <t>Capex — the cash spent on new Property, Plant &amp; Equipment — isn't given directly; it is solved for using the PPE roll-forward note (PPE start + Capex − Depreciation = PPE end), which is exactly the formula the 'Capex' cell in the model rearranges to solve for the unknown.</t>
  </si>
  <si>
    <t>Once operating, investing, and financing cash flows are summed, the net change in cash must reconcile exactly to the change in the Cash balance shown on the balance sheet — that tie-out is the built-in check on the whole statement.</t>
  </si>
  <si>
    <t>Year 2 also introduces Deferred Revenue, a liability created when a customer pays cash up front for games or content the company has not yet delivered. An increase in Deferred Revenue is a cash inflow adjustment in the indirect method, for the same reason a rising Accounts Payable balance is: the cash came in, but no revenue has been recognized on the income statement yet, so net income needs to be adjusted upward to reconcile back to actual cash received.</t>
  </si>
  <si>
    <t xml:space="preserve"> </t>
  </si>
  <si>
    <t>Construct the Cash Flow Statement for Falcon Games Inc.</t>
  </si>
  <si>
    <t>1.   Calculate the differences on the balance sheet</t>
  </si>
  <si>
    <t>2.   Calculate net CAPEX using the note below the cash flow statement</t>
  </si>
  <si>
    <t>3.   Complete the cash flow statement</t>
  </si>
  <si>
    <t>4.   The boxes to complete are in gray</t>
  </si>
  <si>
    <t>Income Statement</t>
  </si>
  <si>
    <t>Balance Sheet</t>
  </si>
  <si>
    <t>Cash Flow Statement</t>
  </si>
  <si>
    <t>ASSETS</t>
  </si>
  <si>
    <t>YEAR 1</t>
  </si>
  <si>
    <t>YEAR 2</t>
  </si>
  <si>
    <t>Current Assets</t>
  </si>
  <si>
    <t>Operating Cash Flow</t>
  </si>
  <si>
    <t>Revenues</t>
  </si>
  <si>
    <t>Net income</t>
  </si>
  <si>
    <t>Cost of Sales</t>
  </si>
  <si>
    <t>Depreciation</t>
  </si>
  <si>
    <t>Gross Profit</t>
  </si>
  <si>
    <t>Change in Accounts Receivable</t>
  </si>
  <si>
    <t>Total Current Assets</t>
  </si>
  <si>
    <t>Change in Inventory</t>
  </si>
  <si>
    <t>Other Operating Expenses</t>
  </si>
  <si>
    <t>Change in Accounts Payable</t>
  </si>
  <si>
    <t>Change in Deferred Revenue</t>
  </si>
  <si>
    <t>EBITDA</t>
  </si>
  <si>
    <t>Non-Current Assets</t>
  </si>
  <si>
    <t>Cash From Operations</t>
  </si>
  <si>
    <t>Total Non-Current Assets</t>
  </si>
  <si>
    <t>Investing Cash Flow</t>
  </si>
  <si>
    <t>Operating Profit (EBIT)</t>
  </si>
  <si>
    <t>Property, Plant &amp; Equipment</t>
  </si>
  <si>
    <t>Total Assets</t>
  </si>
  <si>
    <t>Cash From Investing</t>
  </si>
  <si>
    <t>Interest Expenses (Finance Cost)</t>
  </si>
  <si>
    <t>Profit Before Tax (EBT)</t>
  </si>
  <si>
    <t>Financing Cash Flow</t>
  </si>
  <si>
    <t>TOTAL LIABILITIES AND SHAREHOLDERS' EQUITY</t>
  </si>
  <si>
    <t>Issuance (Repayment) of Long Term Debt</t>
  </si>
  <si>
    <t>Tax Expense</t>
  </si>
  <si>
    <t>Issuance (Repayment) of Equity</t>
  </si>
  <si>
    <t>Net Income (EAT)</t>
  </si>
  <si>
    <t>Current Liabilities</t>
  </si>
  <si>
    <t>Payment of Dividends</t>
  </si>
  <si>
    <t>Accounts Payable</t>
  </si>
  <si>
    <t>Cash From Financing</t>
  </si>
  <si>
    <t>Deferred Revenue</t>
  </si>
  <si>
    <t>Dividends</t>
  </si>
  <si>
    <t>Total  Current Liabilties</t>
  </si>
  <si>
    <t>Retained Earnings</t>
  </si>
  <si>
    <t>Net Increase (Decrease) in Cash</t>
  </si>
  <si>
    <t>Non-Current Liabilities</t>
  </si>
  <si>
    <t>Opening Cash Balance</t>
  </si>
  <si>
    <t>Closing Cash Balance</t>
  </si>
  <si>
    <t>Total Non-Current Liabilities</t>
  </si>
  <si>
    <t>Matches balance sheet</t>
  </si>
  <si>
    <t>Shareholders' Equity</t>
  </si>
  <si>
    <t>Common Shares</t>
  </si>
  <si>
    <t>PPE Start of Year</t>
  </si>
  <si>
    <t>Capex</t>
  </si>
  <si>
    <t>Total Shareholders' Equity</t>
  </si>
  <si>
    <t>PPE End of Year</t>
  </si>
  <si>
    <t>Total Liabilities &amp; Equity</t>
  </si>
  <si>
    <t>Difference</t>
  </si>
  <si>
    <t>Interactive Calculator — Falcon Games Inc. (Year 2 Cash Flow Statement)</t>
  </si>
  <si>
    <t>Enter Year 1 and Year 2 balance sheet figures and Year 2 income statement figures in the blue/yellow input cells. The cash flow statement, the balance-sheet difference columns, and the CAPEX note all recalculate automatically, and the check rows confirm everything ties out.</t>
  </si>
  <si>
    <t>Income Statement — Year 2</t>
  </si>
  <si>
    <t>Cash Flow Statement — Year 2</t>
  </si>
  <si>
    <t>Revenue</t>
  </si>
  <si>
    <t>CHANGE</t>
  </si>
  <si>
    <t>Cash</t>
  </si>
  <si>
    <t>Accounts Receivable</t>
  </si>
  <si>
    <t>Inventory</t>
  </si>
  <si>
    <t>Interest Expense</t>
  </si>
  <si>
    <t>Profit Before Tax</t>
  </si>
  <si>
    <t>Property, Plant &amp; Equipment (Capex)</t>
  </si>
  <si>
    <t>Net Income</t>
  </si>
  <si>
    <t>Long-Term Debt</t>
  </si>
  <si>
    <t>Issuance (Repayment) of Long-Term Debt</t>
  </si>
  <si>
    <t>Balance check (Assets = Liab. + Equity)</t>
  </si>
  <si>
    <t>PPE Roll-Forward (CAPEX note)</t>
  </si>
  <si>
    <t>Capex (plug)</t>
  </si>
  <si>
    <t>Closing Cash Balance (computed)</t>
  </si>
  <si>
    <t>Self-Checks</t>
  </si>
  <si>
    <t>Operating + Investing + Financing = Net Change in Cash (per balance sheet)</t>
  </si>
  <si>
    <t>Ending cash (CF statement) ties to Balance Sheet ending cash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</si>
</sst>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#,##0_)_%;\(#,##0\)_%;_(&quot;–&quot;_)_%;_(@_)_%"/>
    <numFmt numFmtId="165" formatCode="_-* #,##0.00_-;\(#,##0.00\)_-;_-* &quot;-&quot;_-;_-@"/>
    <numFmt numFmtId="166" formatCode="_-* #,##0_-;\(#,##0\)_-;_-* &quot;-&quot;_-;_-@_-"/>
    <numFmt numFmtId="167" formatCode="0&quot;A&quot;"/>
    <numFmt numFmtId="168" formatCode="_(#,##0_);\(#,##0\);_(&quot;–&quot;\)"/>
    <numFmt numFmtId="169" formatCode="_(#,##0_);\(#,##0\);_(&quot;–&quot;_);_(@_)"/>
    <numFmt numFmtId="170" formatCode="0.0%"/>
    <numFmt numFmtId="171" formatCode="#,##0_);\(#,##0\);\-"/>
    <numFmt numFmtId="172" formatCode="\$#,##0;\(\$#,##0\)"/>
  </numFmts>
  <fonts count="26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sz val="11"/>
      <name val="Arial"/>
    </font>
    <font>
      <b/>
      <sz val="13"/>
      <color rgb="FF1F1F1F"/>
      <name val="Arial"/>
    </font>
    <font>
      <i/>
      <sz val="9"/>
      <color rgb="FF666666"/>
      <name val="Arial"/>
    </font>
    <font>
      <b/>
      <sz val="16"/>
      <color rgb="FF0B3D91"/>
      <name val="Arial"/>
    </font>
    <font>
      <i/>
      <sz val="11"/>
      <color rgb="FF666666"/>
      <name val="Arial"/>
    </font>
    <font>
      <sz val="11"/>
      <color theme="1"/>
      <name val="Arial"/>
    </font>
    <font>
      <b/>
      <i/>
      <sz val="11"/>
      <color rgb="FFFA621C"/>
      <name val="Arial"/>
    </font>
    <font>
      <sz val="10"/>
      <color theme="1"/>
      <name val="Arial"/>
    </font>
    <font>
      <i/>
      <sz val="10"/>
      <color theme="1"/>
      <name val="Arial"/>
    </font>
    <font>
      <sz val="10"/>
      <color rgb="FFFF0000"/>
      <name val="Arial"/>
    </font>
    <font>
      <b/>
      <sz val="14"/>
      <color rgb="FF3271D2"/>
      <name val="Arial"/>
    </font>
    <font>
      <b/>
      <sz val="10"/>
      <color rgb="FF3271D2"/>
      <name val="Arial"/>
    </font>
    <font>
      <b/>
      <sz val="10"/>
      <color theme="0"/>
      <name val="Arial"/>
    </font>
    <font>
      <sz val="10"/>
      <color theme="0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rgb="FF3271D2"/>
      <name val="Arial"/>
    </font>
    <font>
      <sz val="10"/>
      <color rgb="FF000000"/>
      <name val="Arial"/>
    </font>
    <font>
      <sz val="10"/>
      <name val="Arial"/>
    </font>
    <font>
      <i/>
      <sz val="10"/>
      <color rgb="FFFF0000"/>
      <name val="Arial"/>
    </font>
    <font>
      <i/>
      <sz val="10"/>
      <name val="Arial"/>
    </font>
    <font>
      <b/>
      <sz val="14"/>
      <color rgb="FF0B3D91"/>
      <name val="Arial"/>
    </font>
    <font>
      <b/>
      <sz val="12"/>
      <color rgb="FF0B3D91"/>
      <name val="Arial"/>
    </font>
    <font>
      <sz val="10"/>
      <color rgb="FF0000FF"/>
      <name val="Arial"/>
    </font>
  </fonts>
  <fills count="11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F2F2F2"/>
      </patternFill>
    </fill>
    <fill>
      <patternFill patternType="solid">
        <fgColor rgb="FF132E57"/>
        <bgColor rgb="FF132E57"/>
      </patternFill>
    </fill>
    <fill>
      <patternFill patternType="solid">
        <fgColor rgb="FFD9E5F7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E5F7"/>
      </patternFill>
    </fill>
    <fill>
      <patternFill patternType="solid">
        <fgColor rgb="FFFFFF00"/>
      </patternFill>
    </fill>
  </fills>
  <borders count="4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164" fontId="2" fillId="0" borderId="0" xfId="0" applyNumberFormat="1" applyFont="1"/>
    <xf numFmtId="0" fontId="7" fillId="0" borderId="0" xfId="0" applyFont="1"/>
    <xf numFmtId="0" fontId="7" fillId="4" borderId="0" xfId="0" applyFont="1" applyFill="1"/>
    <xf numFmtId="165" fontId="8" fillId="0" borderId="0" xfId="0" applyNumberFormat="1" applyFont="1" applyAlignment="1">
      <alignment horizontal="center"/>
    </xf>
    <xf numFmtId="166" fontId="9" fillId="0" borderId="0" xfId="0" applyNumberFormat="1" applyFont="1" applyProtection="1">
      <protection locked="0"/>
    </xf>
    <xf numFmtId="166" fontId="10" fillId="0" borderId="0" xfId="0" applyNumberFormat="1" applyFont="1" applyProtection="1">
      <protection locked="0"/>
    </xf>
    <xf numFmtId="166" fontId="10" fillId="0" borderId="0" xfId="0" applyNumberFormat="1" applyFont="1" applyAlignment="1" applyProtection="1">
      <alignment horizontal="center"/>
      <protection locked="0"/>
    </xf>
    <xf numFmtId="166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37" fontId="12" fillId="5" borderId="0" xfId="0" applyNumberFormat="1" applyFont="1" applyFill="1" applyAlignment="1">
      <alignment vertical="center"/>
    </xf>
    <xf numFmtId="37" fontId="13" fillId="5" borderId="0" xfId="0" applyNumberFormat="1" applyFont="1" applyFill="1" applyAlignment="1">
      <alignment vertical="center"/>
    </xf>
    <xf numFmtId="37" fontId="14" fillId="5" borderId="0" xfId="0" applyNumberFormat="1" applyFont="1" applyFill="1" applyAlignment="1">
      <alignment vertical="center"/>
    </xf>
    <xf numFmtId="37" fontId="15" fillId="5" borderId="0" xfId="0" applyNumberFormat="1" applyFont="1" applyFill="1" applyAlignment="1">
      <alignment vertical="center"/>
    </xf>
    <xf numFmtId="167" fontId="14" fillId="5" borderId="0" xfId="0" applyNumberFormat="1" applyFont="1" applyFill="1" applyAlignment="1">
      <alignment horizontal="right"/>
    </xf>
    <xf numFmtId="37" fontId="9" fillId="0" borderId="0" xfId="0" applyNumberFormat="1" applyFont="1" applyAlignment="1">
      <alignment vertical="center"/>
    </xf>
    <xf numFmtId="0" fontId="9" fillId="0" borderId="0" xfId="0" applyFont="1"/>
    <xf numFmtId="167" fontId="14" fillId="0" borderId="0" xfId="0" applyNumberFormat="1" applyFont="1" applyAlignment="1">
      <alignment horizontal="right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right"/>
    </xf>
    <xf numFmtId="0" fontId="17" fillId="0" borderId="0" xfId="0" applyFont="1"/>
    <xf numFmtId="168" fontId="18" fillId="0" borderId="0" xfId="0" applyNumberFormat="1" applyFont="1"/>
    <xf numFmtId="0" fontId="9" fillId="0" borderId="0" xfId="0" applyFont="1" applyAlignment="1">
      <alignment horizontal="left" indent="1"/>
    </xf>
    <xf numFmtId="169" fontId="18" fillId="0" borderId="0" xfId="0" applyNumberFormat="1" applyFont="1"/>
    <xf numFmtId="169" fontId="19" fillId="6" borderId="0" xfId="0" applyNumberFormat="1" applyFont="1" applyFill="1"/>
    <xf numFmtId="169" fontId="18" fillId="0" borderId="1" xfId="0" applyNumberFormat="1" applyFont="1" applyBorder="1"/>
    <xf numFmtId="0" fontId="20" fillId="0" borderId="0" xfId="0" applyFont="1" applyAlignment="1">
      <alignment horizontal="left" indent="1"/>
    </xf>
    <xf numFmtId="0" fontId="19" fillId="0" borderId="0" xfId="0" applyFont="1"/>
    <xf numFmtId="169" fontId="19" fillId="0" borderId="0" xfId="0" applyNumberFormat="1" applyFont="1"/>
    <xf numFmtId="169" fontId="19" fillId="6" borderId="2" xfId="0" applyNumberFormat="1" applyFont="1" applyFill="1" applyBorder="1"/>
    <xf numFmtId="169" fontId="19" fillId="7" borderId="0" xfId="0" applyNumberFormat="1" applyFont="1" applyFill="1"/>
    <xf numFmtId="169" fontId="19" fillId="6" borderId="1" xfId="0" applyNumberFormat="1" applyFont="1" applyFill="1" applyBorder="1"/>
    <xf numFmtId="169" fontId="16" fillId="0" borderId="3" xfId="0" applyNumberFormat="1" applyFont="1" applyBorder="1"/>
    <xf numFmtId="169" fontId="19" fillId="8" borderId="0" xfId="0" applyNumberFormat="1" applyFont="1" applyFill="1"/>
    <xf numFmtId="169" fontId="9" fillId="6" borderId="0" xfId="0" applyNumberFormat="1" applyFont="1" applyFill="1"/>
    <xf numFmtId="169" fontId="19" fillId="0" borderId="3" xfId="0" applyNumberFormat="1" applyFont="1" applyBorder="1"/>
    <xf numFmtId="169" fontId="9" fillId="6" borderId="2" xfId="0" applyNumberFormat="1" applyFont="1" applyFill="1" applyBorder="1"/>
    <xf numFmtId="170" fontId="11" fillId="0" borderId="0" xfId="0" applyNumberFormat="1" applyFont="1"/>
    <xf numFmtId="171" fontId="21" fillId="0" borderId="0" xfId="0" applyNumberFormat="1" applyFont="1" applyAlignment="1">
      <alignment horizontal="centerContinuous"/>
    </xf>
    <xf numFmtId="171" fontId="19" fillId="0" borderId="0" xfId="0" applyNumberFormat="1" applyFont="1"/>
    <xf numFmtId="169" fontId="16" fillId="8" borderId="3" xfId="0" applyNumberFormat="1" applyFont="1" applyFill="1" applyBorder="1"/>
    <xf numFmtId="169" fontId="9" fillId="0" borderId="0" xfId="0" applyNumberFormat="1" applyFont="1"/>
    <xf numFmtId="169" fontId="9" fillId="0" borderId="2" xfId="0" applyNumberFormat="1" applyFont="1" applyBorder="1"/>
    <xf numFmtId="0" fontId="20" fillId="0" borderId="0" xfId="0" applyFont="1"/>
    <xf numFmtId="37" fontId="13" fillId="0" borderId="0" xfId="0" applyNumberFormat="1" applyFont="1" applyAlignment="1">
      <alignment vertical="center"/>
    </xf>
    <xf numFmtId="37" fontId="14" fillId="0" borderId="0" xfId="0" applyNumberFormat="1" applyFont="1" applyAlignment="1">
      <alignment vertical="center"/>
    </xf>
    <xf numFmtId="37" fontId="15" fillId="0" borderId="0" xfId="0" applyNumberFormat="1" applyFont="1" applyAlignment="1">
      <alignment vertical="center"/>
    </xf>
    <xf numFmtId="169" fontId="20" fillId="0" borderId="1" xfId="0" applyNumberFormat="1" applyFont="1" applyBorder="1"/>
    <xf numFmtId="0" fontId="9" fillId="0" borderId="1" xfId="0" applyFont="1" applyBorder="1"/>
    <xf numFmtId="171" fontId="19" fillId="0" borderId="1" xfId="0" applyNumberFormat="1" applyFont="1" applyBorder="1"/>
    <xf numFmtId="0" fontId="19" fillId="0" borderId="0" xfId="0" applyFont="1" applyAlignment="1">
      <alignment horizontal="left"/>
    </xf>
    <xf numFmtId="0" fontId="20" fillId="0" borderId="1" xfId="0" applyFont="1" applyBorder="1"/>
    <xf numFmtId="0" fontId="19" fillId="0" borderId="1" xfId="0" applyFont="1" applyBorder="1"/>
    <xf numFmtId="0" fontId="22" fillId="0" borderId="1" xfId="0" applyFont="1" applyBorder="1" applyAlignment="1">
      <alignment horizontal="center"/>
    </xf>
    <xf numFmtId="172" fontId="25" fillId="10" borderId="0" xfId="0" applyNumberFormat="1" applyFont="1" applyFill="1"/>
    <xf numFmtId="0" fontId="16" fillId="0" borderId="0" xfId="0" applyFont="1"/>
    <xf numFmtId="172" fontId="19" fillId="0" borderId="0" xfId="0" applyNumberFormat="1" applyFont="1"/>
    <xf numFmtId="172" fontId="16" fillId="0" borderId="0" xfId="0" applyNumberFormat="1" applyFont="1"/>
    <xf numFmtId="172" fontId="16" fillId="3" borderId="0" xfId="0" applyNumberFormat="1" applyFont="1" applyFill="1"/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center"/>
    </xf>
    <xf numFmtId="0" fontId="0" fillId="0" borderId="0" xfId="0"/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vertical="top" wrapText="1"/>
    </xf>
    <xf numFmtId="0" fontId="6" fillId="0" borderId="0" xfId="0" applyFont="1"/>
    <xf numFmtId="0" fontId="24" fillId="9" borderId="0" xfId="0" applyFont="1" applyFill="1" applyAlignment="1">
      <alignment horizontal="left" vertical="center"/>
    </xf>
    <xf numFmtId="0" fontId="23" fillId="0" borderId="0" xfId="0" applyFont="1"/>
    <xf numFmtId="0" fontId="22" fillId="0" borderId="0" xfId="0" applyFont="1" applyAlignment="1">
      <alignment vertical="top" wrapText="1"/>
    </xf>
  </cellXfs>
  <cellStyles count="1">
    <cellStyle name="Normal" xfId="0" builtinId="0"/>
  </cellStyles>
  <dxfs count="4"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"/>
  <sheetViews>
    <sheetView showGridLines="0" tabSelected="1" workbookViewId="0">
      <selection sqref="A1:M1"/>
    </sheetView>
  </sheetViews>
  <sheetFormatPr defaultRowHeight="14.5" x14ac:dyDescent="0.35"/>
  <cols>
    <col min="1" max="1" width="11" customWidth="1"/>
    <col min="5" max="5" width="11" customWidth="1"/>
    <col min="12" max="12" width="11" customWidth="1"/>
    <col min="15" max="16" width="9.08984375" customWidth="1"/>
  </cols>
  <sheetData>
    <row r="1" spans="1:20" ht="30" customHeight="1" x14ac:dyDescent="0.35">
      <c r="A1" s="66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1"/>
      <c r="O1" s="1"/>
      <c r="P1" s="1"/>
      <c r="Q1" s="1"/>
      <c r="R1" s="1"/>
      <c r="S1" s="1"/>
      <c r="T1" s="1"/>
    </row>
    <row r="2" spans="1:20" ht="24" customHeight="1" x14ac:dyDescent="0.35">
      <c r="A2" s="65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1"/>
      <c r="O2" s="1"/>
      <c r="P2" s="1"/>
      <c r="Q2" s="1"/>
      <c r="R2" s="1"/>
      <c r="S2" s="1"/>
      <c r="T2" s="1"/>
    </row>
    <row r="3" spans="1:20" ht="19.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9.5" customHeight="1" x14ac:dyDescent="0.35">
      <c r="A4" s="63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1"/>
      <c r="O4" s="1"/>
      <c r="P4" s="1"/>
      <c r="Q4" s="1"/>
      <c r="R4" s="1"/>
      <c r="S4" s="1"/>
      <c r="T4" s="1"/>
    </row>
    <row r="5" spans="1:20" ht="19.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9.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9.5" customHeigh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9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9.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9.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8.5" customHeight="1" x14ac:dyDescent="0.35">
      <c r="A11" s="1"/>
      <c r="B11" s="1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9.5" customHeight="1" x14ac:dyDescent="0.35">
      <c r="A12" s="1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9.5" customHeight="1" x14ac:dyDescent="0.35">
      <c r="A13" s="1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9.5" customHeight="1" x14ac:dyDescent="0.35">
      <c r="A15" s="1"/>
      <c r="B15" s="1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9.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9.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9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9.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9.5" customHeight="1" x14ac:dyDescent="0.35">
      <c r="A20" s="1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9.5" customHeight="1" x14ac:dyDescent="0.35">
      <c r="A21" s="1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9.5" customHeight="1" x14ac:dyDescent="0.35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9.5" customHeight="1" x14ac:dyDescent="0.3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9.5" customHeight="1" x14ac:dyDescent="0.3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9.5" customHeight="1" x14ac:dyDescent="0.3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9.5" customHeight="1" x14ac:dyDescent="0.35">
      <c r="A26" s="1"/>
      <c r="B26" s="1"/>
      <c r="C26" s="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9.5" customHeight="1" x14ac:dyDescent="0.35">
      <c r="A27" s="1"/>
      <c r="B27" s="1"/>
      <c r="C27" s="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9.5" customHeight="1" x14ac:dyDescent="0.35">
      <c r="A28" s="1"/>
      <c r="B28" s="1"/>
      <c r="C28" s="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9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9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9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9.5" customHeight="1" x14ac:dyDescent="0.35">
      <c r="A32" s="1"/>
      <c r="B32" s="1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9.5" customHeight="1" x14ac:dyDescent="0.35">
      <c r="A33" s="1"/>
      <c r="B33" s="1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9.5" customHeight="1" x14ac:dyDescent="0.35">
      <c r="A34" s="1"/>
      <c r="B34" s="1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9.5" customHeight="1" x14ac:dyDescent="0.35">
      <c r="A35" s="1"/>
      <c r="B35" s="1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9.5" customHeight="1" x14ac:dyDescent="0.35">
      <c r="A36" s="1"/>
      <c r="B36" s="1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9.5" customHeight="1" x14ac:dyDescent="0.35">
      <c r="A37" s="1"/>
      <c r="B37" s="1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9.5" customHeight="1" x14ac:dyDescent="0.35">
      <c r="A38" s="1"/>
      <c r="B38" s="1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9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6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6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6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6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6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6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6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</sheetData>
  <mergeCells count="3">
    <mergeCell ref="A4:M4"/>
    <mergeCell ref="A2:M2"/>
    <mergeCell ref="A1:M1"/>
  </mergeCells>
  <hyperlinks>
    <hyperlink ref="A1" r:id="rId1" xr:uid="{00000000-0004-0000-0000-000000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showGridLines="0" workbookViewId="0"/>
  </sheetViews>
  <sheetFormatPr defaultRowHeight="14.5" x14ac:dyDescent="0.35"/>
  <cols>
    <col min="1" max="1" width="13" customWidth="1"/>
  </cols>
  <sheetData>
    <row r="1" spans="1:10" ht="26" customHeight="1" x14ac:dyDescent="0.4">
      <c r="A1" s="67" t="s">
        <v>3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18" customHeight="1" x14ac:dyDescent="0.35">
      <c r="A2" s="69" t="s">
        <v>4</v>
      </c>
      <c r="B2" s="64"/>
      <c r="C2" s="64"/>
      <c r="D2" s="64"/>
      <c r="E2" s="64"/>
      <c r="F2" s="64"/>
      <c r="G2" s="64"/>
      <c r="H2" s="64"/>
      <c r="I2" s="64"/>
      <c r="J2" s="64"/>
    </row>
    <row r="4" spans="1:10" ht="40" customHeight="1" x14ac:dyDescent="0.35">
      <c r="A4" s="68" t="s">
        <v>5</v>
      </c>
      <c r="B4" s="64"/>
      <c r="C4" s="64"/>
      <c r="D4" s="64"/>
      <c r="E4" s="64"/>
      <c r="F4" s="64"/>
      <c r="G4" s="64"/>
      <c r="H4" s="64"/>
      <c r="I4" s="64"/>
      <c r="J4" s="64"/>
    </row>
    <row r="6" spans="1:10" ht="40" customHeight="1" x14ac:dyDescent="0.35">
      <c r="A6" s="68" t="s">
        <v>6</v>
      </c>
      <c r="B6" s="64"/>
      <c r="C6" s="64"/>
      <c r="D6" s="64"/>
      <c r="E6" s="64"/>
      <c r="F6" s="64"/>
      <c r="G6" s="64"/>
      <c r="H6" s="64"/>
      <c r="I6" s="64"/>
      <c r="J6" s="64"/>
    </row>
    <row r="8" spans="1:10" ht="40" customHeight="1" x14ac:dyDescent="0.35">
      <c r="A8" s="68" t="s">
        <v>7</v>
      </c>
      <c r="B8" s="64"/>
      <c r="C8" s="64"/>
      <c r="D8" s="64"/>
      <c r="E8" s="64"/>
      <c r="F8" s="64"/>
      <c r="G8" s="64"/>
      <c r="H8" s="64"/>
      <c r="I8" s="64"/>
      <c r="J8" s="64"/>
    </row>
    <row r="10" spans="1:10" ht="40" customHeight="1" x14ac:dyDescent="0.35">
      <c r="A10" s="68" t="s">
        <v>8</v>
      </c>
      <c r="B10" s="64"/>
      <c r="C10" s="64"/>
      <c r="D10" s="64"/>
      <c r="E10" s="64"/>
      <c r="F10" s="64"/>
      <c r="G10" s="64"/>
      <c r="H10" s="64"/>
      <c r="I10" s="64"/>
      <c r="J10" s="64"/>
    </row>
    <row r="12" spans="1:10" ht="40" customHeight="1" x14ac:dyDescent="0.35">
      <c r="A12" s="68" t="s">
        <v>9</v>
      </c>
      <c r="B12" s="64"/>
      <c r="C12" s="64"/>
      <c r="D12" s="64"/>
      <c r="E12" s="64"/>
      <c r="F12" s="64"/>
      <c r="G12" s="64"/>
      <c r="H12" s="64"/>
      <c r="I12" s="64"/>
      <c r="J12" s="64"/>
    </row>
    <row r="14" spans="1:10" ht="40" customHeight="1" x14ac:dyDescent="0.35">
      <c r="A14" s="68" t="s">
        <v>10</v>
      </c>
      <c r="B14" s="64"/>
      <c r="C14" s="64"/>
      <c r="D14" s="64"/>
      <c r="E14" s="64"/>
      <c r="F14" s="64"/>
      <c r="G14" s="64"/>
      <c r="H14" s="64"/>
      <c r="I14" s="64"/>
      <c r="J14" s="64"/>
    </row>
    <row r="16" spans="1:10" ht="409.5" customHeight="1" x14ac:dyDescent="0.35">
      <c r="A16" s="62" t="s">
        <v>11</v>
      </c>
    </row>
  </sheetData>
  <mergeCells count="8">
    <mergeCell ref="A1:J1"/>
    <mergeCell ref="A14:J14"/>
    <mergeCell ref="A8:J8"/>
    <mergeCell ref="A6:J6"/>
    <mergeCell ref="A12:J12"/>
    <mergeCell ref="A4:J4"/>
    <mergeCell ref="A2:J2"/>
    <mergeCell ref="A10:J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22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9.08984375" customWidth="1"/>
    <col min="2" max="2" width="1.7265625" customWidth="1"/>
    <col min="3" max="3" width="30.08984375" customWidth="1"/>
    <col min="4" max="4" width="10.7265625" customWidth="1"/>
    <col min="5" max="5" width="15.7265625" customWidth="1"/>
    <col min="6" max="6" width="9.54296875" customWidth="1"/>
    <col min="7" max="7" width="2.453125" customWidth="1"/>
    <col min="8" max="8" width="26" customWidth="1"/>
    <col min="9" max="9" width="10.81640625" customWidth="1"/>
    <col min="13" max="13" width="11.7265625" customWidth="1"/>
    <col min="14" max="14" width="2.26953125" customWidth="1"/>
    <col min="15" max="15" width="37" customWidth="1"/>
    <col min="16" max="16" width="10.26953125" customWidth="1"/>
    <col min="17" max="18" width="9.08984375" customWidth="1"/>
  </cols>
  <sheetData>
    <row r="1" spans="1:23" ht="49.5" customHeight="1" x14ac:dyDescent="0.3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5"/>
      <c r="R1" s="5"/>
      <c r="S1" s="5"/>
      <c r="T1" s="5"/>
      <c r="U1" s="5"/>
      <c r="V1" s="5"/>
      <c r="W1" s="7"/>
    </row>
    <row r="2" spans="1:23" ht="15" customHeight="1" x14ac:dyDescent="0.35">
      <c r="A2" s="8"/>
      <c r="B2" s="8"/>
      <c r="C2" s="8"/>
      <c r="D2" s="9"/>
      <c r="E2" s="9"/>
      <c r="F2" s="10"/>
      <c r="G2" s="11"/>
      <c r="H2" s="11"/>
      <c r="I2" s="11"/>
      <c r="J2" s="11"/>
      <c r="K2" s="11"/>
      <c r="L2" s="11"/>
      <c r="M2" s="11"/>
      <c r="N2" s="11"/>
      <c r="O2" s="11"/>
      <c r="P2" s="8"/>
      <c r="Q2" s="12"/>
      <c r="R2" s="5"/>
      <c r="S2" s="5"/>
      <c r="T2" s="5"/>
      <c r="U2" s="5"/>
      <c r="V2" s="5"/>
      <c r="W2" s="5"/>
    </row>
    <row r="3" spans="1:23" ht="15" customHeight="1" x14ac:dyDescent="0.35">
      <c r="A3" s="8" t="s">
        <v>12</v>
      </c>
      <c r="B3" s="13" t="s">
        <v>13</v>
      </c>
      <c r="C3" s="14"/>
      <c r="D3" s="15"/>
      <c r="E3" s="16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5"/>
      <c r="R3" s="5"/>
      <c r="S3" s="5"/>
      <c r="T3" s="5"/>
      <c r="U3" s="5"/>
      <c r="V3" s="5"/>
      <c r="W3" s="5"/>
    </row>
    <row r="4" spans="1:23" ht="15" customHeight="1" x14ac:dyDescent="0.35">
      <c r="A4" s="18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15" customHeight="1" x14ac:dyDescent="0.35">
      <c r="A5" s="5"/>
      <c r="B5" s="19" t="s">
        <v>14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5"/>
    </row>
    <row r="6" spans="1:23" ht="15" customHeight="1" x14ac:dyDescent="0.35">
      <c r="A6" s="5"/>
      <c r="B6" s="19" t="s">
        <v>15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5"/>
    </row>
    <row r="7" spans="1:23" ht="15" customHeight="1" x14ac:dyDescent="0.35">
      <c r="A7" s="5"/>
      <c r="B7" s="19" t="s">
        <v>16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5"/>
    </row>
    <row r="8" spans="1:23" ht="15" customHeight="1" x14ac:dyDescent="0.35">
      <c r="A8" s="5"/>
      <c r="B8" s="19" t="s">
        <v>17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5"/>
    </row>
    <row r="9" spans="1:23" ht="15" customHeight="1" x14ac:dyDescent="0.35">
      <c r="A9" s="8"/>
      <c r="B9" s="8"/>
      <c r="C9" s="8"/>
      <c r="D9" s="9"/>
      <c r="E9" s="9"/>
      <c r="F9" s="10"/>
      <c r="G9" s="11"/>
      <c r="H9" s="11"/>
      <c r="I9" s="11"/>
      <c r="J9" s="11"/>
      <c r="K9" s="11"/>
      <c r="L9" s="11"/>
      <c r="M9" s="11"/>
      <c r="N9" s="11"/>
      <c r="O9" s="11"/>
      <c r="P9" s="8"/>
      <c r="Q9" s="12"/>
      <c r="R9" s="5"/>
      <c r="S9" s="5"/>
      <c r="T9" s="5"/>
      <c r="U9" s="5"/>
      <c r="V9" s="5"/>
      <c r="W9" s="5"/>
    </row>
    <row r="10" spans="1:23" ht="15" customHeight="1" x14ac:dyDescent="0.35">
      <c r="A10" s="8" t="s">
        <v>12</v>
      </c>
      <c r="B10" s="13" t="s">
        <v>18</v>
      </c>
      <c r="C10" s="14"/>
      <c r="D10" s="15"/>
      <c r="E10" s="16"/>
      <c r="F10" s="20"/>
      <c r="G10" s="13" t="s">
        <v>19</v>
      </c>
      <c r="H10" s="17"/>
      <c r="I10" s="17"/>
      <c r="J10" s="17"/>
      <c r="K10" s="17"/>
      <c r="L10" s="17"/>
      <c r="M10" s="20"/>
      <c r="N10" s="13" t="s">
        <v>20</v>
      </c>
      <c r="O10" s="17"/>
      <c r="P10" s="17"/>
      <c r="Q10" s="5"/>
      <c r="R10" s="5"/>
      <c r="S10" s="5"/>
      <c r="T10" s="5"/>
      <c r="U10" s="5"/>
      <c r="V10" s="5"/>
      <c r="W10" s="5"/>
    </row>
    <row r="11" spans="1:23" ht="15" customHeight="1" x14ac:dyDescent="0.35">
      <c r="A11" s="18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5" customHeight="1" x14ac:dyDescent="0.35">
      <c r="A12" s="18"/>
      <c r="B12" s="21"/>
      <c r="C12" s="5"/>
      <c r="D12" s="5"/>
      <c r="E12" s="22"/>
      <c r="F12" s="5"/>
      <c r="G12" s="21" t="s">
        <v>21</v>
      </c>
      <c r="H12" s="5"/>
      <c r="I12" s="5"/>
      <c r="J12" s="22" t="s">
        <v>22</v>
      </c>
      <c r="K12" s="22" t="s">
        <v>23</v>
      </c>
      <c r="L12" s="5"/>
      <c r="M12" s="5"/>
      <c r="N12" s="5"/>
      <c r="O12" s="5"/>
      <c r="P12" s="22" t="s">
        <v>23</v>
      </c>
      <c r="Q12" s="5"/>
      <c r="R12" s="5"/>
      <c r="S12" s="5"/>
      <c r="T12" s="5"/>
      <c r="U12" s="5"/>
      <c r="V12" s="5"/>
      <c r="W12" s="5"/>
    </row>
    <row r="13" spans="1:23" ht="15" customHeight="1" x14ac:dyDescent="0.35">
      <c r="A13" s="18"/>
      <c r="B13" s="21"/>
      <c r="C13" s="5"/>
      <c r="D13" s="5"/>
      <c r="E13" s="22" t="s">
        <v>23</v>
      </c>
      <c r="F13" s="22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5" customHeight="1" x14ac:dyDescent="0.35">
      <c r="A14" s="18"/>
      <c r="B14" s="5"/>
      <c r="C14" s="5"/>
      <c r="D14" s="5"/>
      <c r="E14" s="5"/>
      <c r="F14" s="5"/>
      <c r="G14" s="23" t="s">
        <v>24</v>
      </c>
      <c r="H14" s="5"/>
      <c r="I14" s="5"/>
      <c r="J14" s="5"/>
      <c r="K14" s="5"/>
      <c r="L14" s="5"/>
      <c r="M14" s="5"/>
      <c r="N14" s="23" t="s">
        <v>25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15" customHeight="1" x14ac:dyDescent="0.35">
      <c r="A15" s="18"/>
      <c r="B15" s="23" t="s">
        <v>26</v>
      </c>
      <c r="C15" s="5"/>
      <c r="D15" s="5"/>
      <c r="E15" s="24">
        <v>550</v>
      </c>
      <c r="F15" s="5"/>
      <c r="G15" s="25">
        <v>496</v>
      </c>
      <c r="H15" s="5"/>
      <c r="I15" s="5"/>
      <c r="J15" s="26">
        <v>511</v>
      </c>
      <c r="K15" s="26">
        <v>447</v>
      </c>
      <c r="L15" s="27">
        <f>+K15-J15</f>
        <v>-64</v>
      </c>
      <c r="M15" s="5"/>
      <c r="N15" s="25" t="s">
        <v>27</v>
      </c>
      <c r="O15" s="5"/>
      <c r="P15" s="27">
        <f>+E30</f>
        <v>8</v>
      </c>
      <c r="Q15" s="5"/>
      <c r="R15" s="5"/>
      <c r="S15" s="5"/>
      <c r="T15" s="5"/>
      <c r="U15" s="5"/>
      <c r="V15" s="5"/>
      <c r="W15" s="5"/>
    </row>
    <row r="16" spans="1:23" ht="15" customHeight="1" x14ac:dyDescent="0.35">
      <c r="A16" s="18"/>
      <c r="B16" s="19" t="s">
        <v>28</v>
      </c>
      <c r="C16" s="5"/>
      <c r="D16" s="5"/>
      <c r="E16" s="28">
        <v>-380</v>
      </c>
      <c r="F16" s="5"/>
      <c r="G16" s="29">
        <v>80</v>
      </c>
      <c r="H16" s="5"/>
      <c r="I16" s="30"/>
      <c r="J16" s="26">
        <v>80</v>
      </c>
      <c r="K16" s="26">
        <v>150</v>
      </c>
      <c r="L16" s="27">
        <f>+K16-J16</f>
        <v>70</v>
      </c>
      <c r="M16" s="5"/>
      <c r="N16" s="29" t="s">
        <v>29</v>
      </c>
      <c r="O16" s="5"/>
      <c r="P16" s="27">
        <f>-E23</f>
        <v>90</v>
      </c>
      <c r="Q16" s="5"/>
      <c r="R16" s="5"/>
      <c r="S16" s="5"/>
      <c r="T16" s="5"/>
      <c r="U16" s="5"/>
      <c r="V16" s="5"/>
      <c r="W16" s="5"/>
    </row>
    <row r="17" spans="1:23" ht="15" customHeight="1" x14ac:dyDescent="0.35">
      <c r="A17" s="18"/>
      <c r="B17" s="23" t="s">
        <v>30</v>
      </c>
      <c r="C17" s="5"/>
      <c r="D17" s="5"/>
      <c r="E17" s="31">
        <f>SUM(E15:E16)</f>
        <v>170</v>
      </c>
      <c r="F17" s="5"/>
      <c r="G17" s="29">
        <v>60</v>
      </c>
      <c r="H17" s="5"/>
      <c r="I17" s="30"/>
      <c r="J17" s="28">
        <v>60</v>
      </c>
      <c r="K17" s="28">
        <v>80</v>
      </c>
      <c r="L17" s="27">
        <f>+K17-J17</f>
        <v>20</v>
      </c>
      <c r="M17" s="5"/>
      <c r="N17" s="29" t="s">
        <v>31</v>
      </c>
      <c r="O17" s="5"/>
      <c r="P17" s="27">
        <f>-L16</f>
        <v>-70</v>
      </c>
      <c r="Q17" s="5"/>
      <c r="R17" s="5"/>
      <c r="S17" s="5"/>
      <c r="T17" s="5"/>
      <c r="U17" s="5"/>
      <c r="V17" s="5"/>
      <c r="W17" s="5"/>
    </row>
    <row r="18" spans="1:23" ht="15" customHeight="1" x14ac:dyDescent="0.35">
      <c r="A18" s="18"/>
      <c r="B18" s="5"/>
      <c r="C18" s="5"/>
      <c r="D18" s="5"/>
      <c r="E18" s="5"/>
      <c r="F18" s="5"/>
      <c r="G18" s="19" t="s">
        <v>32</v>
      </c>
      <c r="H18" s="5"/>
      <c r="I18" s="5"/>
      <c r="J18" s="31">
        <f>SUM(J15:J17)</f>
        <v>651</v>
      </c>
      <c r="K18" s="31">
        <f>SUM(K15:K17)</f>
        <v>677</v>
      </c>
      <c r="L18" s="5"/>
      <c r="M18" s="5"/>
      <c r="N18" s="29" t="s">
        <v>33</v>
      </c>
      <c r="O18" s="5"/>
      <c r="P18" s="27">
        <f>-L17</f>
        <v>-20</v>
      </c>
      <c r="Q18" s="5"/>
      <c r="R18" s="5"/>
      <c r="S18" s="5"/>
      <c r="T18" s="5"/>
      <c r="U18" s="5"/>
      <c r="V18" s="5"/>
      <c r="W18" s="5"/>
    </row>
    <row r="19" spans="1:23" ht="15" customHeight="1" x14ac:dyDescent="0.35">
      <c r="A19" s="18"/>
      <c r="B19" s="19" t="s">
        <v>34</v>
      </c>
      <c r="C19" s="5"/>
      <c r="D19" s="5"/>
      <c r="E19" s="28">
        <v>-50</v>
      </c>
      <c r="F19" s="5"/>
      <c r="G19" s="5"/>
      <c r="H19" s="5"/>
      <c r="I19" s="5"/>
      <c r="J19" s="5"/>
      <c r="K19" s="5"/>
      <c r="L19" s="5"/>
      <c r="M19" s="5"/>
      <c r="N19" s="29" t="s">
        <v>35</v>
      </c>
      <c r="O19" s="5"/>
      <c r="P19" s="32">
        <f>+L31</f>
        <v>20</v>
      </c>
      <c r="Q19" s="5"/>
      <c r="R19" s="5"/>
      <c r="S19" s="5"/>
      <c r="T19" s="5"/>
      <c r="U19" s="5"/>
      <c r="V19" s="5"/>
      <c r="W19" s="5"/>
    </row>
    <row r="20" spans="1:23" ht="15" customHeight="1" x14ac:dyDescent="0.35">
      <c r="N20" s="29" t="s">
        <v>36</v>
      </c>
      <c r="P20" s="32">
        <f>+L32</f>
        <v>13</v>
      </c>
    </row>
    <row r="21" spans="1:23" ht="15" customHeight="1" x14ac:dyDescent="0.35">
      <c r="A21" s="18"/>
      <c r="B21" s="23" t="s">
        <v>37</v>
      </c>
      <c r="C21" s="5"/>
      <c r="D21" s="5"/>
      <c r="E21" s="31">
        <f>+E17+E19</f>
        <v>120</v>
      </c>
      <c r="F21" s="5"/>
      <c r="G21" s="23" t="s">
        <v>38</v>
      </c>
      <c r="H21" s="5"/>
      <c r="I21" s="5"/>
      <c r="J21" s="5"/>
      <c r="K21" s="5"/>
      <c r="L21" s="5"/>
      <c r="M21" s="5"/>
      <c r="N21" s="19" t="s">
        <v>39</v>
      </c>
      <c r="O21" s="5"/>
      <c r="P21" s="33">
        <f>SUM(P15:P20)</f>
        <v>41</v>
      </c>
      <c r="Q21" s="5"/>
      <c r="R21" s="5"/>
      <c r="S21" s="5"/>
      <c r="T21" s="5"/>
      <c r="U21" s="5"/>
      <c r="V21" s="5"/>
      <c r="W21" s="5"/>
    </row>
    <row r="22" spans="1:23" ht="15" customHeight="1" x14ac:dyDescent="0.35">
      <c r="A22" s="18"/>
      <c r="B22" s="23"/>
      <c r="C22" s="5"/>
      <c r="D22" s="5"/>
      <c r="E22" s="5"/>
      <c r="F22" s="5"/>
      <c r="G22" s="25">
        <v>810</v>
      </c>
      <c r="H22" s="5"/>
      <c r="I22" s="5"/>
      <c r="J22" s="28">
        <v>810</v>
      </c>
      <c r="K22" s="28">
        <v>720</v>
      </c>
      <c r="L22" s="27">
        <f>+K22-J22</f>
        <v>-90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5" customHeight="1" x14ac:dyDescent="0.35">
      <c r="A23" s="18"/>
      <c r="B23" s="19" t="s">
        <v>29</v>
      </c>
      <c r="C23" s="5"/>
      <c r="D23" s="5"/>
      <c r="E23" s="28">
        <v>-90</v>
      </c>
      <c r="F23" s="5"/>
      <c r="G23" s="19" t="s">
        <v>40</v>
      </c>
      <c r="H23" s="5"/>
      <c r="I23" s="5"/>
      <c r="J23" s="31">
        <f>SUM(J22)</f>
        <v>810</v>
      </c>
      <c r="K23" s="31">
        <f>SUM(K22)</f>
        <v>720</v>
      </c>
      <c r="L23" s="5"/>
      <c r="M23" s="5"/>
      <c r="N23" s="23" t="s">
        <v>41</v>
      </c>
      <c r="O23" s="5"/>
      <c r="P23" s="5"/>
      <c r="Q23" s="5"/>
      <c r="R23" s="5"/>
      <c r="S23" s="5"/>
      <c r="T23" s="5"/>
      <c r="U23" s="5"/>
      <c r="V23" s="5"/>
      <c r="W23" s="5"/>
    </row>
    <row r="24" spans="1:23" ht="15" customHeight="1" x14ac:dyDescent="0.35">
      <c r="A24" s="18"/>
      <c r="B24" s="23" t="s">
        <v>42</v>
      </c>
      <c r="C24" s="23"/>
      <c r="D24" s="5"/>
      <c r="E24" s="31">
        <f>+E21+E23</f>
        <v>30</v>
      </c>
      <c r="F24" s="5"/>
      <c r="G24" s="5"/>
      <c r="H24" s="5"/>
      <c r="I24" s="5"/>
      <c r="J24" s="5"/>
      <c r="K24" s="5"/>
      <c r="L24" s="5"/>
      <c r="M24" s="5"/>
      <c r="N24" s="25" t="s">
        <v>43</v>
      </c>
      <c r="O24" s="5"/>
      <c r="P24" s="34">
        <f>-P41</f>
        <v>0</v>
      </c>
      <c r="Q24" s="5"/>
      <c r="R24" s="5"/>
      <c r="S24" s="5"/>
      <c r="T24" s="5"/>
      <c r="U24" s="5"/>
      <c r="V24" s="5"/>
      <c r="W24" s="5"/>
    </row>
    <row r="25" spans="1:23" ht="15" customHeight="1" x14ac:dyDescent="0.35">
      <c r="A25" s="18"/>
      <c r="B25" s="5"/>
      <c r="C25" s="5"/>
      <c r="D25" s="5"/>
      <c r="E25" s="5"/>
      <c r="F25" s="5"/>
      <c r="G25" s="23" t="s">
        <v>44</v>
      </c>
      <c r="H25" s="5"/>
      <c r="I25" s="5"/>
      <c r="J25" s="35">
        <f>+J18+J23</f>
        <v>1461</v>
      </c>
      <c r="K25" s="35">
        <f>+K18+K23</f>
        <v>1397</v>
      </c>
      <c r="L25" s="5"/>
      <c r="M25" s="5"/>
      <c r="N25" s="19" t="s">
        <v>45</v>
      </c>
      <c r="O25" s="5"/>
      <c r="P25" s="36">
        <f>SUM(P24)</f>
        <v>0</v>
      </c>
      <c r="Q25" s="5"/>
      <c r="R25" s="5"/>
      <c r="S25" s="5"/>
      <c r="T25" s="5"/>
      <c r="U25" s="5"/>
      <c r="V25" s="5"/>
      <c r="W25" s="5"/>
    </row>
    <row r="26" spans="1:23" ht="15" customHeight="1" x14ac:dyDescent="0.35">
      <c r="A26" s="5"/>
      <c r="B26" s="19" t="s">
        <v>46</v>
      </c>
      <c r="C26" s="5"/>
      <c r="D26" s="5"/>
      <c r="E26" s="28">
        <v>-18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ht="15" customHeight="1" x14ac:dyDescent="0.35">
      <c r="A27" s="5"/>
      <c r="B27" s="23" t="s">
        <v>47</v>
      </c>
      <c r="C27" s="23"/>
      <c r="D27" s="5"/>
      <c r="E27" s="31">
        <f>+E24+E26</f>
        <v>12</v>
      </c>
      <c r="F27" s="5"/>
      <c r="G27" s="5"/>
      <c r="H27" s="5"/>
      <c r="I27" s="5"/>
      <c r="J27" s="5"/>
      <c r="K27" s="5"/>
      <c r="L27" s="5"/>
      <c r="M27" s="5"/>
      <c r="N27" s="23" t="s">
        <v>48</v>
      </c>
      <c r="O27" s="5"/>
      <c r="P27" s="5"/>
      <c r="Q27" s="5"/>
      <c r="R27" s="5"/>
      <c r="S27" s="5"/>
      <c r="T27" s="5"/>
      <c r="U27" s="5"/>
      <c r="V27" s="5"/>
      <c r="W27" s="5"/>
    </row>
    <row r="28" spans="1:23" ht="15" customHeight="1" x14ac:dyDescent="0.35">
      <c r="A28" s="5"/>
      <c r="B28" s="5"/>
      <c r="C28" s="5"/>
      <c r="D28" s="5"/>
      <c r="E28" s="5"/>
      <c r="F28" s="5"/>
      <c r="G28" s="21" t="s">
        <v>49</v>
      </c>
      <c r="H28" s="5"/>
      <c r="I28" s="5"/>
      <c r="J28" s="5"/>
      <c r="K28" s="5"/>
      <c r="L28" s="5"/>
      <c r="M28" s="5"/>
      <c r="N28" s="25" t="s">
        <v>50</v>
      </c>
      <c r="O28" s="5"/>
      <c r="P28" s="37">
        <f>+L36</f>
        <v>-100</v>
      </c>
      <c r="Q28" s="5"/>
      <c r="R28" s="5"/>
      <c r="S28" s="5"/>
      <c r="T28" s="5"/>
      <c r="U28" s="5"/>
      <c r="V28" s="5"/>
      <c r="W28" s="5"/>
    </row>
    <row r="29" spans="1:23" ht="15" customHeight="1" x14ac:dyDescent="0.35">
      <c r="A29" s="5"/>
      <c r="B29" s="19" t="s">
        <v>51</v>
      </c>
      <c r="C29" s="5"/>
      <c r="D29" s="5"/>
      <c r="E29" s="28">
        <v>-4</v>
      </c>
      <c r="F29" s="5"/>
      <c r="G29" s="5"/>
      <c r="H29" s="5"/>
      <c r="I29" s="5"/>
      <c r="J29" s="5"/>
      <c r="K29" s="5"/>
      <c r="L29" s="5"/>
      <c r="M29" s="5"/>
      <c r="N29" s="25" t="s">
        <v>52</v>
      </c>
      <c r="O29" s="5"/>
      <c r="P29" s="37">
        <f>+L40</f>
        <v>0</v>
      </c>
      <c r="Q29" s="5"/>
      <c r="R29" s="5"/>
      <c r="S29" s="5"/>
      <c r="T29" s="5"/>
      <c r="U29" s="5"/>
      <c r="V29" s="5"/>
      <c r="W29" s="5"/>
    </row>
    <row r="30" spans="1:23" ht="15" customHeight="1" x14ac:dyDescent="0.35">
      <c r="A30" s="5"/>
      <c r="B30" s="23" t="s">
        <v>53</v>
      </c>
      <c r="C30" s="23"/>
      <c r="D30" s="5"/>
      <c r="E30" s="38">
        <f>+E27+E29</f>
        <v>8</v>
      </c>
      <c r="F30" s="5"/>
      <c r="G30" s="23" t="s">
        <v>54</v>
      </c>
      <c r="H30" s="5"/>
      <c r="I30" s="5"/>
      <c r="J30" s="5"/>
      <c r="K30" s="5"/>
      <c r="L30" s="5"/>
      <c r="M30" s="5"/>
      <c r="N30" s="25" t="s">
        <v>55</v>
      </c>
      <c r="O30" s="5"/>
      <c r="P30" s="39">
        <f>+E33</f>
        <v>-5</v>
      </c>
      <c r="Q30" s="5"/>
      <c r="R30" s="5"/>
      <c r="S30" s="5"/>
      <c r="T30" s="5"/>
      <c r="U30" s="5"/>
      <c r="V30" s="5"/>
      <c r="W30" s="5"/>
    </row>
    <row r="31" spans="1:23" ht="15" customHeight="1" x14ac:dyDescent="0.35">
      <c r="A31" s="5"/>
      <c r="B31" s="5"/>
      <c r="C31" s="5"/>
      <c r="D31" s="5"/>
      <c r="E31" s="5"/>
      <c r="F31" s="5"/>
      <c r="G31" s="25" t="s">
        <v>56</v>
      </c>
      <c r="H31" s="5"/>
      <c r="I31" s="5"/>
      <c r="J31" s="28">
        <v>30</v>
      </c>
      <c r="K31" s="28">
        <v>50</v>
      </c>
      <c r="L31" s="27">
        <f>+K31-J31</f>
        <v>20</v>
      </c>
      <c r="M31" s="5"/>
      <c r="N31" s="19" t="s">
        <v>57</v>
      </c>
      <c r="O31" s="5"/>
      <c r="P31" s="36">
        <f>SUM(P28:P30)</f>
        <v>-105</v>
      </c>
      <c r="Q31" s="5"/>
      <c r="R31" s="5"/>
      <c r="S31" s="5"/>
      <c r="T31" s="5"/>
      <c r="U31" s="5"/>
      <c r="V31" s="5"/>
      <c r="W31" s="5"/>
    </row>
    <row r="32" spans="1:23" ht="15" customHeight="1" x14ac:dyDescent="0.35">
      <c r="G32" s="25" t="s">
        <v>58</v>
      </c>
      <c r="J32" s="28">
        <v>15</v>
      </c>
      <c r="K32" s="28">
        <v>28</v>
      </c>
      <c r="L32" s="27">
        <f>+K32-J32</f>
        <v>13</v>
      </c>
    </row>
    <row r="33" spans="1:23" ht="15" customHeight="1" x14ac:dyDescent="0.35">
      <c r="A33" s="18"/>
      <c r="B33" s="19" t="s">
        <v>59</v>
      </c>
      <c r="C33" s="5"/>
      <c r="D33" s="5"/>
      <c r="E33" s="28">
        <v>-5</v>
      </c>
      <c r="F33" s="5"/>
      <c r="G33" s="19" t="s">
        <v>60</v>
      </c>
      <c r="H33" s="40"/>
      <c r="I33" s="40"/>
      <c r="J33" s="31">
        <f>SUM(J31:J32)</f>
        <v>45</v>
      </c>
      <c r="K33" s="31">
        <f>SUM(K31:K32)</f>
        <v>78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ht="15" customHeight="1" x14ac:dyDescent="0.35">
      <c r="A34" s="18"/>
      <c r="B34" s="19" t="s">
        <v>61</v>
      </c>
      <c r="C34" s="5"/>
      <c r="D34" s="5"/>
      <c r="E34" s="38">
        <f>+E30+E33</f>
        <v>3</v>
      </c>
      <c r="F34" s="5"/>
      <c r="G34" s="5"/>
      <c r="H34" s="5"/>
      <c r="I34" s="5"/>
      <c r="J34" s="5"/>
      <c r="K34" s="5"/>
      <c r="L34" s="5"/>
      <c r="M34" s="5"/>
      <c r="N34" s="19" t="s">
        <v>62</v>
      </c>
      <c r="O34" s="5"/>
      <c r="P34" s="37">
        <f>+P21+P25+P31</f>
        <v>-64</v>
      </c>
      <c r="Q34" s="5"/>
      <c r="R34" s="5"/>
      <c r="S34" s="5"/>
      <c r="T34" s="5"/>
      <c r="U34" s="5"/>
      <c r="V34" s="5"/>
      <c r="W34" s="5"/>
    </row>
    <row r="35" spans="1:23" ht="15" customHeight="1" x14ac:dyDescent="0.35">
      <c r="A35" s="18"/>
      <c r="B35" s="5"/>
      <c r="C35" s="5"/>
      <c r="D35" s="5"/>
      <c r="E35" s="5"/>
      <c r="F35" s="5"/>
      <c r="G35" s="23" t="s">
        <v>63</v>
      </c>
      <c r="H35" s="41"/>
      <c r="I35" s="41"/>
      <c r="J35" s="42"/>
      <c r="K35" s="42"/>
      <c r="L35" s="5"/>
      <c r="M35" s="5"/>
      <c r="N35" s="19" t="s">
        <v>64</v>
      </c>
      <c r="O35" s="5"/>
      <c r="P35" s="37">
        <f>+J15</f>
        <v>511</v>
      </c>
      <c r="Q35" s="5"/>
      <c r="R35" s="5"/>
      <c r="S35" s="5"/>
      <c r="T35" s="5"/>
      <c r="U35" s="5"/>
      <c r="V35" s="5"/>
      <c r="W35" s="5"/>
    </row>
    <row r="36" spans="1:23" ht="15" customHeight="1" x14ac:dyDescent="0.35">
      <c r="A36" s="18"/>
      <c r="B36" s="5"/>
      <c r="C36" s="5"/>
      <c r="D36" s="5"/>
      <c r="E36" s="5"/>
      <c r="F36" s="5"/>
      <c r="G36" s="25">
        <v>400</v>
      </c>
      <c r="H36" s="5"/>
      <c r="I36" s="5"/>
      <c r="J36" s="28">
        <v>400</v>
      </c>
      <c r="K36" s="28">
        <v>300</v>
      </c>
      <c r="L36" s="27">
        <f>+K36-J36</f>
        <v>-100</v>
      </c>
      <c r="M36" s="5"/>
      <c r="N36" s="23" t="s">
        <v>65</v>
      </c>
      <c r="O36" s="5"/>
      <c r="P36" s="43">
        <f>SUM(P34:P35)</f>
        <v>447</v>
      </c>
      <c r="Q36" s="5"/>
      <c r="R36" s="5"/>
      <c r="S36" s="5"/>
      <c r="T36" s="5"/>
      <c r="U36" s="5"/>
      <c r="V36" s="5"/>
      <c r="W36" s="5"/>
    </row>
    <row r="37" spans="1:23" ht="15" customHeight="1" x14ac:dyDescent="0.35">
      <c r="A37" s="18"/>
      <c r="B37" s="5"/>
      <c r="C37" s="5"/>
      <c r="D37" s="5"/>
      <c r="E37" s="5"/>
      <c r="F37" s="5"/>
      <c r="G37" s="19" t="s">
        <v>66</v>
      </c>
      <c r="H37" s="40"/>
      <c r="I37" s="40"/>
      <c r="J37" s="31">
        <f>SUM(J36)</f>
        <v>400</v>
      </c>
      <c r="K37" s="31">
        <f>SUM(K36)</f>
        <v>300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ht="15" customHeight="1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19" t="s">
        <v>67</v>
      </c>
      <c r="O38" s="5"/>
      <c r="P38" s="22" t="str">
        <f>IF(ABS(P36-K15)&gt;0.1, "error", "ok")</f>
        <v>ok</v>
      </c>
      <c r="Q38" s="5"/>
      <c r="R38" s="5"/>
      <c r="S38" s="5"/>
      <c r="T38" s="5"/>
      <c r="U38" s="5"/>
      <c r="V38" s="5"/>
      <c r="W38" s="5"/>
    </row>
    <row r="39" spans="1:23" ht="15" customHeight="1" x14ac:dyDescent="0.35">
      <c r="A39" s="5"/>
      <c r="B39" s="5"/>
      <c r="C39" s="5"/>
      <c r="D39" s="5"/>
      <c r="E39" s="5"/>
      <c r="F39" s="5"/>
      <c r="G39" s="23" t="s">
        <v>68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ht="15" customHeight="1" x14ac:dyDescent="0.35">
      <c r="A40" s="5"/>
      <c r="B40" s="5"/>
      <c r="C40" s="5"/>
      <c r="D40" s="5"/>
      <c r="E40" s="5"/>
      <c r="F40" s="5"/>
      <c r="G40" s="25" t="s">
        <v>69</v>
      </c>
      <c r="H40" s="5"/>
      <c r="I40" s="5"/>
      <c r="J40" s="24">
        <v>1000</v>
      </c>
      <c r="K40" s="24">
        <f>+J40</f>
        <v>1000</v>
      </c>
      <c r="L40" s="27">
        <f>+K40-J40</f>
        <v>0</v>
      </c>
      <c r="M40" s="5"/>
      <c r="N40" s="19" t="s">
        <v>70</v>
      </c>
      <c r="O40" s="5"/>
      <c r="P40" s="44">
        <f>+J22</f>
        <v>810</v>
      </c>
      <c r="Q40" s="5"/>
      <c r="R40" s="5"/>
      <c r="S40" s="5"/>
      <c r="T40" s="5"/>
      <c r="U40" s="5"/>
      <c r="V40" s="5"/>
      <c r="W40" s="5"/>
    </row>
    <row r="41" spans="1:23" ht="15" customHeight="1" x14ac:dyDescent="0.35">
      <c r="A41" s="5"/>
      <c r="B41" s="5"/>
      <c r="C41" s="5"/>
      <c r="D41" s="5"/>
      <c r="E41" s="5"/>
      <c r="F41" s="5"/>
      <c r="G41" s="25" t="s">
        <v>61</v>
      </c>
      <c r="H41" s="5"/>
      <c r="I41" s="5"/>
      <c r="J41" s="26">
        <v>16</v>
      </c>
      <c r="K41" s="26">
        <f>+J41+E34</f>
        <v>19</v>
      </c>
      <c r="L41" s="27">
        <f>+K41-J41</f>
        <v>3</v>
      </c>
      <c r="M41" s="5"/>
      <c r="N41" s="19" t="s">
        <v>71</v>
      </c>
      <c r="O41" s="5"/>
      <c r="P41" s="37">
        <f>(P43-P42-P40)</f>
        <v>0</v>
      </c>
      <c r="Q41" s="5"/>
      <c r="R41" s="5"/>
      <c r="S41" s="5"/>
      <c r="T41" s="5"/>
      <c r="U41" s="5"/>
      <c r="V41" s="5"/>
      <c r="W41" s="5"/>
    </row>
    <row r="42" spans="1:23" ht="15" customHeight="1" x14ac:dyDescent="0.35">
      <c r="A42" s="5"/>
      <c r="B42" s="5"/>
      <c r="C42" s="5"/>
      <c r="D42" s="5"/>
      <c r="E42" s="5"/>
      <c r="F42" s="5"/>
      <c r="G42" s="19" t="s">
        <v>72</v>
      </c>
      <c r="H42" s="5"/>
      <c r="I42" s="5"/>
      <c r="J42" s="31">
        <f>SUM(J40:J41)</f>
        <v>1016</v>
      </c>
      <c r="K42" s="31">
        <f>SUM(K40:K41)</f>
        <v>1019</v>
      </c>
      <c r="L42" s="5"/>
      <c r="M42" s="5"/>
      <c r="N42" s="19" t="s">
        <v>29</v>
      </c>
      <c r="O42" s="5"/>
      <c r="P42" s="45">
        <f>-P16</f>
        <v>-90</v>
      </c>
      <c r="Q42" s="5"/>
      <c r="R42" s="5"/>
      <c r="S42" s="5"/>
      <c r="T42" s="5"/>
      <c r="U42" s="5"/>
      <c r="V42" s="5"/>
      <c r="W42" s="5"/>
    </row>
    <row r="43" spans="1:23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19" t="s">
        <v>73</v>
      </c>
      <c r="O43" s="5"/>
      <c r="P43" s="31">
        <f>+K22</f>
        <v>720</v>
      </c>
      <c r="Q43" s="5"/>
      <c r="R43" s="5"/>
      <c r="S43" s="5"/>
      <c r="T43" s="5"/>
      <c r="U43" s="5"/>
      <c r="V43" s="5"/>
      <c r="W43" s="5"/>
    </row>
    <row r="44" spans="1:23" ht="15" customHeight="1" x14ac:dyDescent="0.35">
      <c r="A44" s="5"/>
      <c r="B44" s="5"/>
      <c r="C44" s="5"/>
      <c r="D44" s="5"/>
      <c r="E44" s="5"/>
      <c r="F44" s="5"/>
      <c r="G44" s="23" t="s">
        <v>74</v>
      </c>
      <c r="H44" s="5"/>
      <c r="I44" s="5"/>
      <c r="J44" s="35">
        <f>+J42+J37+J33</f>
        <v>1461</v>
      </c>
      <c r="K44" s="35">
        <f>+K42+K37+K33</f>
        <v>1397</v>
      </c>
      <c r="L44" s="46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5" customHeight="1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ht="15" customHeight="1" x14ac:dyDescent="0.35">
      <c r="A46" s="5"/>
      <c r="B46" s="5"/>
      <c r="C46" s="5"/>
      <c r="D46" s="5"/>
      <c r="E46" s="5"/>
      <c r="F46" s="5"/>
      <c r="G46" s="25" t="s">
        <v>44</v>
      </c>
      <c r="H46" s="5"/>
      <c r="I46" s="19"/>
      <c r="J46" s="44">
        <f>+J25</f>
        <v>1461</v>
      </c>
      <c r="K46" s="44">
        <f>+K25</f>
        <v>1397</v>
      </c>
      <c r="L46" s="19"/>
      <c r="M46" s="19"/>
      <c r="N46" s="19"/>
      <c r="O46" s="19"/>
      <c r="P46" s="19"/>
      <c r="Q46" s="19"/>
      <c r="R46" s="5"/>
      <c r="S46" s="5"/>
      <c r="T46" s="5"/>
      <c r="U46" s="5"/>
      <c r="V46" s="5"/>
      <c r="W46" s="5"/>
    </row>
    <row r="47" spans="1:23" x14ac:dyDescent="0.35">
      <c r="A47" s="46" t="s">
        <v>12</v>
      </c>
      <c r="B47" s="47"/>
      <c r="C47" s="47"/>
      <c r="D47" s="48"/>
      <c r="E47" s="49"/>
      <c r="F47" s="20"/>
      <c r="G47" s="25" t="s">
        <v>74</v>
      </c>
      <c r="H47" s="5"/>
      <c r="I47" s="5"/>
      <c r="J47" s="50">
        <f>+J44</f>
        <v>1461</v>
      </c>
      <c r="K47" s="50">
        <f>+K44</f>
        <v>1397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ht="15" customHeight="1" x14ac:dyDescent="0.35">
      <c r="A48" s="5"/>
      <c r="B48" s="5"/>
      <c r="C48" s="5"/>
      <c r="D48" s="5"/>
      <c r="E48" s="5"/>
      <c r="F48" s="5"/>
      <c r="G48" s="25" t="s">
        <v>75</v>
      </c>
      <c r="H48" s="5"/>
      <c r="I48" s="5"/>
      <c r="J48" s="31">
        <f>+J46-J47</f>
        <v>0</v>
      </c>
      <c r="K48" s="31">
        <f>+K46-K47</f>
        <v>0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x14ac:dyDescent="0.3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ht="15" customHeight="1" x14ac:dyDescent="0.35">
      <c r="A50" s="5"/>
      <c r="B50" s="5"/>
      <c r="C50" s="5"/>
      <c r="D50" s="5"/>
      <c r="E50" s="5"/>
      <c r="F50" s="5"/>
      <c r="G50" s="5"/>
      <c r="H50" s="46"/>
      <c r="I50" s="46"/>
      <c r="J50" s="46"/>
      <c r="K50" s="46"/>
      <c r="L50" s="46"/>
      <c r="M50" s="5"/>
      <c r="N50" s="42"/>
      <c r="O50" s="42"/>
      <c r="P50" s="42"/>
      <c r="Q50" s="5"/>
      <c r="R50" s="5"/>
      <c r="S50" s="5"/>
      <c r="T50" s="5"/>
      <c r="U50" s="5"/>
      <c r="V50" s="5"/>
      <c r="W50" s="5"/>
    </row>
    <row r="51" spans="1:23" ht="15" customHeight="1" x14ac:dyDescent="0.3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ht="15" customHeight="1" x14ac:dyDescent="0.3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12"/>
      <c r="R52" s="5"/>
      <c r="S52" s="5"/>
      <c r="T52" s="5"/>
      <c r="U52" s="5"/>
      <c r="V52" s="5"/>
      <c r="W52" s="5"/>
    </row>
    <row r="53" spans="1:23" ht="15" customHeight="1" x14ac:dyDescent="0.35">
      <c r="A53" s="5"/>
      <c r="B53" s="5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12"/>
      <c r="R53" s="5"/>
      <c r="S53" s="5"/>
      <c r="T53" s="5"/>
      <c r="U53" s="5"/>
      <c r="V53" s="5"/>
      <c r="W53" s="5"/>
    </row>
    <row r="54" spans="1:23" ht="15" customHeight="1" x14ac:dyDescent="0.3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19"/>
      <c r="O54" s="19"/>
      <c r="P54" s="19"/>
      <c r="Q54" s="19"/>
      <c r="R54" s="19"/>
      <c r="S54" s="19"/>
      <c r="T54" s="19"/>
      <c r="U54" s="19"/>
      <c r="V54" s="19"/>
      <c r="W54" s="5"/>
    </row>
    <row r="55" spans="1:23" ht="15" customHeight="1" x14ac:dyDescent="0.3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19"/>
      <c r="O55" s="19"/>
      <c r="P55" s="19"/>
      <c r="Q55" s="19"/>
      <c r="R55" s="19"/>
      <c r="S55" s="19"/>
      <c r="T55" s="19"/>
      <c r="U55" s="19"/>
      <c r="V55" s="19"/>
      <c r="W55" s="5"/>
    </row>
    <row r="56" spans="1:23" ht="15" customHeight="1" x14ac:dyDescent="0.3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19"/>
      <c r="O56" s="19"/>
      <c r="P56" s="19"/>
      <c r="Q56" s="19"/>
      <c r="R56" s="19"/>
      <c r="S56" s="19"/>
      <c r="T56" s="19"/>
      <c r="U56" s="19"/>
      <c r="V56" s="19"/>
      <c r="W56" s="5"/>
    </row>
    <row r="57" spans="1:23" ht="15" customHeight="1" x14ac:dyDescent="0.3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19"/>
      <c r="O57" s="19"/>
      <c r="P57" s="19"/>
      <c r="Q57" s="19"/>
      <c r="R57" s="19"/>
      <c r="S57" s="19"/>
      <c r="T57" s="19"/>
      <c r="U57" s="19"/>
      <c r="V57" s="19"/>
      <c r="W57" s="5"/>
    </row>
    <row r="58" spans="1:23" ht="15" customHeight="1" x14ac:dyDescent="0.3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19"/>
      <c r="O58" s="19"/>
      <c r="P58" s="19"/>
      <c r="Q58" s="19"/>
      <c r="R58" s="19"/>
      <c r="S58" s="19"/>
      <c r="T58" s="19"/>
      <c r="U58" s="19"/>
      <c r="V58" s="19"/>
      <c r="W58" s="5"/>
    </row>
    <row r="59" spans="1:23" ht="15" customHeight="1" x14ac:dyDescent="0.35">
      <c r="A59" s="5"/>
      <c r="B59" s="5"/>
      <c r="C59" s="5"/>
      <c r="D59" s="5"/>
      <c r="E59" s="5"/>
      <c r="F59" s="5"/>
      <c r="G59" s="5"/>
      <c r="H59" s="19"/>
      <c r="I59" s="19"/>
      <c r="J59" s="19"/>
      <c r="K59" s="19"/>
      <c r="L59" s="19"/>
      <c r="M59" s="5"/>
      <c r="N59" s="19"/>
      <c r="O59" s="19"/>
      <c r="P59" s="19"/>
      <c r="Q59" s="19"/>
      <c r="R59" s="19"/>
      <c r="S59" s="19"/>
      <c r="T59" s="19"/>
      <c r="U59" s="19"/>
      <c r="V59" s="19"/>
      <c r="W59" s="5"/>
    </row>
    <row r="60" spans="1:23" ht="15" customHeight="1" x14ac:dyDescent="0.35">
      <c r="A60" s="5"/>
      <c r="B60" s="5"/>
      <c r="C60" s="5"/>
      <c r="D60" s="5"/>
      <c r="E60" s="5"/>
      <c r="F60" s="5"/>
      <c r="G60" s="5"/>
      <c r="H60" s="19"/>
      <c r="I60" s="19"/>
      <c r="J60" s="19"/>
      <c r="K60" s="19"/>
      <c r="L60" s="19"/>
      <c r="M60" s="5"/>
      <c r="N60" s="19"/>
      <c r="O60" s="19"/>
      <c r="P60" s="19"/>
      <c r="Q60" s="19"/>
      <c r="R60" s="19"/>
      <c r="S60" s="19"/>
      <c r="T60" s="19"/>
      <c r="U60" s="19"/>
      <c r="V60" s="19"/>
      <c r="W60" s="5"/>
    </row>
    <row r="61" spans="1:23" ht="15" customHeight="1" x14ac:dyDescent="0.35">
      <c r="A61" s="5"/>
      <c r="B61" s="5"/>
      <c r="C61" s="5"/>
      <c r="D61" s="5"/>
      <c r="E61" s="5"/>
      <c r="F61" s="5"/>
      <c r="G61" s="19"/>
      <c r="H61" s="19"/>
      <c r="I61" s="19"/>
      <c r="J61" s="19"/>
      <c r="K61" s="19"/>
      <c r="L61" s="19"/>
      <c r="M61" s="5"/>
      <c r="N61" s="19"/>
      <c r="O61" s="19"/>
      <c r="P61" s="19"/>
      <c r="Q61" s="19"/>
      <c r="R61" s="19"/>
      <c r="S61" s="19"/>
      <c r="T61" s="19"/>
      <c r="U61" s="19"/>
      <c r="V61" s="19"/>
      <c r="W61" s="5"/>
    </row>
    <row r="62" spans="1:23" ht="15" customHeight="1" x14ac:dyDescent="0.35">
      <c r="A62" s="5"/>
      <c r="B62" s="5"/>
      <c r="C62" s="5"/>
      <c r="D62" s="5"/>
      <c r="E62" s="5"/>
      <c r="F62" s="5"/>
      <c r="G62" s="19"/>
      <c r="H62" s="19"/>
      <c r="I62" s="19"/>
      <c r="J62" s="19"/>
      <c r="K62" s="19"/>
      <c r="L62" s="19"/>
      <c r="M62" s="5"/>
      <c r="N62" s="19"/>
      <c r="O62" s="19"/>
      <c r="P62" s="19"/>
      <c r="Q62" s="19"/>
      <c r="R62" s="19"/>
      <c r="S62" s="19"/>
      <c r="T62" s="19"/>
      <c r="U62" s="19"/>
      <c r="V62" s="19"/>
      <c r="W62" s="5"/>
    </row>
    <row r="63" spans="1:23" ht="15" customHeight="1" x14ac:dyDescent="0.35">
      <c r="A63" s="5"/>
      <c r="B63" s="5"/>
      <c r="C63" s="5"/>
      <c r="D63" s="5"/>
      <c r="E63" s="5"/>
      <c r="F63" s="5"/>
      <c r="G63" s="19"/>
      <c r="H63" s="19"/>
      <c r="I63" s="19"/>
      <c r="J63" s="19"/>
      <c r="K63" s="19"/>
      <c r="L63" s="19"/>
      <c r="M63" s="5"/>
      <c r="N63" s="19"/>
      <c r="O63" s="19"/>
      <c r="P63" s="19"/>
      <c r="Q63" s="19"/>
      <c r="R63" s="19"/>
      <c r="S63" s="19"/>
      <c r="T63" s="19"/>
      <c r="U63" s="19"/>
      <c r="V63" s="19"/>
      <c r="W63" s="5"/>
    </row>
    <row r="64" spans="1:23" ht="15" customHeight="1" x14ac:dyDescent="0.35">
      <c r="A64" s="5"/>
      <c r="B64" s="5"/>
      <c r="C64" s="5"/>
      <c r="D64" s="5"/>
      <c r="E64" s="5"/>
      <c r="F64" s="5"/>
      <c r="G64" s="19"/>
      <c r="H64" s="19"/>
      <c r="I64" s="19"/>
      <c r="J64" s="19"/>
      <c r="K64" s="19"/>
      <c r="L64" s="19"/>
      <c r="M64" s="5"/>
      <c r="N64" s="19"/>
      <c r="O64" s="19"/>
      <c r="P64" s="19"/>
      <c r="Q64" s="19"/>
      <c r="R64" s="19"/>
      <c r="S64" s="19"/>
      <c r="T64" s="19"/>
      <c r="U64" s="19"/>
      <c r="V64" s="19"/>
      <c r="W64" s="5"/>
    </row>
    <row r="65" spans="1:23" ht="15" customHeight="1" x14ac:dyDescent="0.35">
      <c r="A65" s="5"/>
      <c r="B65" s="5"/>
      <c r="C65" s="5"/>
      <c r="D65" s="5"/>
      <c r="E65" s="5"/>
      <c r="F65" s="5"/>
      <c r="G65" s="19"/>
      <c r="H65" s="19"/>
      <c r="I65" s="19"/>
      <c r="J65" s="19"/>
      <c r="K65" s="19"/>
      <c r="L65" s="19"/>
      <c r="M65" s="5"/>
      <c r="N65" s="19"/>
      <c r="O65" s="19"/>
      <c r="P65" s="19"/>
      <c r="Q65" s="19"/>
      <c r="R65" s="19"/>
      <c r="S65" s="19"/>
      <c r="T65" s="19"/>
      <c r="U65" s="19"/>
      <c r="V65" s="19"/>
      <c r="W65" s="5"/>
    </row>
    <row r="66" spans="1:23" ht="15" customHeight="1" x14ac:dyDescent="0.35">
      <c r="A66" s="5"/>
      <c r="B66" s="5"/>
      <c r="C66" s="5"/>
      <c r="D66" s="5"/>
      <c r="E66" s="5"/>
      <c r="F66" s="5"/>
      <c r="G66" s="19"/>
      <c r="H66" s="19"/>
      <c r="I66" s="19"/>
      <c r="J66" s="19"/>
      <c r="K66" s="19"/>
      <c r="L66" s="19"/>
      <c r="M66" s="5"/>
      <c r="N66" s="19"/>
      <c r="O66" s="19"/>
      <c r="P66" s="19"/>
      <c r="Q66" s="19"/>
      <c r="R66" s="19"/>
      <c r="S66" s="19"/>
      <c r="T66" s="19"/>
      <c r="U66" s="19"/>
      <c r="V66" s="19"/>
      <c r="W66" s="5"/>
    </row>
    <row r="67" spans="1:23" ht="15" customHeight="1" x14ac:dyDescent="0.35">
      <c r="A67" s="5"/>
      <c r="B67" s="5"/>
      <c r="C67" s="5"/>
      <c r="D67" s="5"/>
      <c r="E67" s="5"/>
      <c r="F67" s="5"/>
      <c r="G67" s="19"/>
      <c r="H67" s="19"/>
      <c r="I67" s="19"/>
      <c r="J67" s="19"/>
      <c r="K67" s="19"/>
      <c r="L67" s="19"/>
      <c r="M67" s="5"/>
      <c r="N67" s="19"/>
      <c r="O67" s="19"/>
      <c r="P67" s="19"/>
      <c r="Q67" s="19"/>
      <c r="R67" s="19"/>
      <c r="S67" s="19"/>
      <c r="T67" s="19"/>
      <c r="U67" s="19"/>
      <c r="V67" s="19"/>
      <c r="W67" s="5"/>
    </row>
    <row r="68" spans="1:23" ht="15" customHeight="1" x14ac:dyDescent="0.35">
      <c r="A68" s="5"/>
      <c r="B68" s="5"/>
      <c r="C68" s="5"/>
      <c r="D68" s="5"/>
      <c r="E68" s="5"/>
      <c r="F68" s="5"/>
      <c r="G68" s="19"/>
      <c r="H68" s="19"/>
      <c r="I68" s="19"/>
      <c r="J68" s="19"/>
      <c r="K68" s="19"/>
      <c r="L68" s="19"/>
      <c r="M68" s="5"/>
      <c r="N68" s="19"/>
      <c r="O68" s="19"/>
      <c r="P68" s="19"/>
      <c r="Q68" s="19"/>
      <c r="R68" s="19"/>
      <c r="S68" s="19"/>
      <c r="T68" s="19"/>
      <c r="U68" s="19"/>
      <c r="V68" s="19"/>
      <c r="W68" s="5"/>
    </row>
    <row r="69" spans="1:23" ht="15" customHeight="1" x14ac:dyDescent="0.35">
      <c r="A69" s="5"/>
      <c r="B69" s="5"/>
      <c r="C69" s="5"/>
      <c r="D69" s="5"/>
      <c r="E69" s="5"/>
      <c r="F69" s="5"/>
      <c r="G69" s="19"/>
      <c r="H69" s="19"/>
      <c r="I69" s="19"/>
      <c r="J69" s="19"/>
      <c r="K69" s="19"/>
      <c r="L69" s="19"/>
      <c r="M69" s="5"/>
      <c r="N69" s="19"/>
      <c r="O69" s="19"/>
      <c r="P69" s="19"/>
      <c r="Q69" s="19"/>
      <c r="R69" s="19"/>
      <c r="S69" s="19"/>
      <c r="T69" s="19"/>
      <c r="U69" s="19"/>
      <c r="V69" s="19"/>
      <c r="W69" s="5"/>
    </row>
    <row r="70" spans="1:23" ht="15" customHeight="1" x14ac:dyDescent="0.35">
      <c r="A70" s="5"/>
      <c r="B70" s="5"/>
      <c r="C70" s="5"/>
      <c r="D70" s="5"/>
      <c r="E70" s="5"/>
      <c r="F70" s="5"/>
      <c r="G70" s="19"/>
      <c r="H70" s="19"/>
      <c r="I70" s="19"/>
      <c r="J70" s="19"/>
      <c r="K70" s="19"/>
      <c r="L70" s="19"/>
      <c r="M70" s="5"/>
      <c r="N70" s="19"/>
      <c r="O70" s="19"/>
      <c r="P70" s="19"/>
      <c r="Q70" s="19"/>
      <c r="R70" s="19"/>
      <c r="S70" s="19"/>
      <c r="T70" s="19"/>
      <c r="U70" s="19"/>
      <c r="V70" s="19"/>
      <c r="W70" s="5"/>
    </row>
    <row r="71" spans="1:23" ht="15" customHeight="1" x14ac:dyDescent="0.35">
      <c r="A71" s="5"/>
      <c r="B71" s="5"/>
      <c r="C71" s="5"/>
      <c r="D71" s="5"/>
      <c r="E71" s="5"/>
      <c r="F71" s="5"/>
      <c r="G71" s="19"/>
      <c r="H71" s="19"/>
      <c r="I71" s="19"/>
      <c r="J71" s="19"/>
      <c r="K71" s="19"/>
      <c r="L71" s="19"/>
      <c r="M71" s="5"/>
      <c r="N71" s="19"/>
      <c r="O71" s="19"/>
      <c r="P71" s="19"/>
      <c r="Q71" s="19"/>
      <c r="R71" s="19"/>
      <c r="S71" s="19"/>
      <c r="T71" s="19"/>
      <c r="U71" s="19"/>
      <c r="V71" s="19"/>
      <c r="W71" s="5"/>
    </row>
    <row r="72" spans="1:23" ht="15" customHeight="1" x14ac:dyDescent="0.35">
      <c r="A72" s="5"/>
      <c r="B72" s="5"/>
      <c r="C72" s="5"/>
      <c r="D72" s="5"/>
      <c r="E72" s="5"/>
      <c r="F72" s="5"/>
      <c r="G72" s="19"/>
      <c r="H72" s="19"/>
      <c r="I72" s="19"/>
      <c r="J72" s="19"/>
      <c r="K72" s="19"/>
      <c r="L72" s="19"/>
      <c r="M72" s="5"/>
      <c r="N72" s="19"/>
      <c r="O72" s="19"/>
      <c r="P72" s="19"/>
      <c r="Q72" s="19"/>
      <c r="R72" s="19"/>
      <c r="S72" s="19"/>
      <c r="T72" s="19"/>
      <c r="U72" s="19"/>
      <c r="V72" s="19"/>
      <c r="W72" s="5"/>
    </row>
    <row r="73" spans="1:23" ht="15" customHeight="1" x14ac:dyDescent="0.35">
      <c r="A73" s="5"/>
      <c r="B73" s="5"/>
      <c r="C73" s="5"/>
      <c r="D73" s="5"/>
      <c r="E73" s="5"/>
      <c r="F73" s="5"/>
      <c r="G73" s="19"/>
      <c r="H73" s="19"/>
      <c r="I73" s="19"/>
      <c r="J73" s="19"/>
      <c r="K73" s="19"/>
      <c r="L73" s="19"/>
      <c r="M73" s="5"/>
      <c r="N73" s="19"/>
      <c r="O73" s="19"/>
      <c r="P73" s="19"/>
      <c r="Q73" s="19"/>
      <c r="R73" s="19"/>
      <c r="S73" s="19"/>
      <c r="T73" s="19"/>
      <c r="U73" s="19"/>
      <c r="V73" s="19"/>
      <c r="W73" s="5"/>
    </row>
    <row r="74" spans="1:23" ht="15" customHeight="1" x14ac:dyDescent="0.35">
      <c r="A74" s="5"/>
      <c r="B74" s="5"/>
      <c r="C74" s="5"/>
      <c r="D74" s="5"/>
      <c r="E74" s="5"/>
      <c r="F74" s="5"/>
      <c r="G74" s="19"/>
      <c r="H74" s="19"/>
      <c r="I74" s="19"/>
      <c r="J74" s="19"/>
      <c r="K74" s="19"/>
      <c r="L74" s="19"/>
      <c r="M74" s="5"/>
      <c r="N74" s="19"/>
      <c r="O74" s="19"/>
      <c r="P74" s="19"/>
      <c r="Q74" s="19"/>
      <c r="R74" s="19"/>
      <c r="S74" s="19"/>
      <c r="T74" s="19"/>
      <c r="U74" s="19"/>
      <c r="V74" s="19"/>
      <c r="W74" s="5"/>
    </row>
    <row r="75" spans="1:23" ht="15" customHeight="1" x14ac:dyDescent="0.35">
      <c r="A75" s="5"/>
      <c r="B75" s="5"/>
      <c r="C75" s="5"/>
      <c r="D75" s="5"/>
      <c r="E75" s="5"/>
      <c r="F75" s="5"/>
      <c r="G75" s="19"/>
      <c r="H75" s="19"/>
      <c r="I75" s="19"/>
      <c r="J75" s="19"/>
      <c r="K75" s="19"/>
      <c r="L75" s="19"/>
      <c r="M75" s="5"/>
      <c r="N75" s="19"/>
      <c r="O75" s="19"/>
      <c r="P75" s="19"/>
      <c r="Q75" s="19"/>
      <c r="R75" s="19"/>
      <c r="S75" s="19"/>
      <c r="T75" s="19"/>
      <c r="U75" s="19"/>
      <c r="V75" s="19"/>
      <c r="W75" s="5"/>
    </row>
    <row r="76" spans="1:23" ht="15" customHeight="1" x14ac:dyDescent="0.35">
      <c r="A76" s="5"/>
      <c r="B76" s="5"/>
      <c r="C76" s="5"/>
      <c r="D76" s="5"/>
      <c r="E76" s="5"/>
      <c r="F76" s="5"/>
      <c r="G76" s="19"/>
      <c r="H76" s="19"/>
      <c r="I76" s="19"/>
      <c r="J76" s="19"/>
      <c r="K76" s="19"/>
      <c r="L76" s="19"/>
      <c r="M76" s="5"/>
      <c r="N76" s="19"/>
      <c r="O76" s="19"/>
      <c r="P76" s="19"/>
      <c r="Q76" s="19"/>
      <c r="R76" s="19"/>
      <c r="S76" s="19"/>
      <c r="T76" s="19"/>
      <c r="U76" s="19"/>
      <c r="V76" s="19"/>
      <c r="W76" s="5"/>
    </row>
    <row r="77" spans="1:23" ht="15" customHeight="1" x14ac:dyDescent="0.35">
      <c r="A77" s="5"/>
      <c r="B77" s="5"/>
      <c r="C77" s="5"/>
      <c r="D77" s="5"/>
      <c r="E77" s="5"/>
      <c r="F77" s="5"/>
      <c r="G77" s="19"/>
      <c r="H77" s="19"/>
      <c r="I77" s="19"/>
      <c r="J77" s="19"/>
      <c r="K77" s="19"/>
      <c r="L77" s="19"/>
      <c r="M77" s="5"/>
      <c r="N77" s="19"/>
      <c r="O77" s="19"/>
      <c r="P77" s="19"/>
      <c r="Q77" s="19"/>
      <c r="R77" s="19"/>
      <c r="S77" s="19"/>
      <c r="T77" s="19"/>
      <c r="U77" s="19"/>
      <c r="V77" s="19"/>
      <c r="W77" s="5"/>
    </row>
    <row r="78" spans="1:23" ht="15" customHeight="1" x14ac:dyDescent="0.35">
      <c r="A78" s="5"/>
      <c r="B78" s="5"/>
      <c r="C78" s="5"/>
      <c r="D78" s="5"/>
      <c r="E78" s="5"/>
      <c r="F78" s="5"/>
      <c r="G78" s="19"/>
      <c r="H78" s="19"/>
      <c r="I78" s="19"/>
      <c r="J78" s="19"/>
      <c r="K78" s="19"/>
      <c r="L78" s="19"/>
      <c r="M78" s="5"/>
      <c r="N78" s="19"/>
      <c r="O78" s="19"/>
      <c r="P78" s="19"/>
      <c r="Q78" s="19"/>
      <c r="R78" s="19"/>
      <c r="S78" s="19"/>
      <c r="T78" s="19"/>
      <c r="U78" s="19"/>
      <c r="V78" s="19"/>
      <c r="W78" s="5"/>
    </row>
    <row r="79" spans="1:23" ht="15" customHeight="1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ht="15" customHeight="1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ht="15" customHeight="1" x14ac:dyDescent="0.35">
      <c r="A81" s="5"/>
      <c r="B81" s="5"/>
      <c r="C81" s="5"/>
      <c r="D81" s="5"/>
      <c r="E81" s="5"/>
      <c r="F81" s="5"/>
      <c r="G81" s="46"/>
      <c r="H81" s="46"/>
      <c r="I81" s="46"/>
      <c r="J81" s="46"/>
      <c r="K81" s="46"/>
      <c r="L81" s="46"/>
      <c r="M81" s="46"/>
      <c r="N81" s="19"/>
      <c r="O81" s="19"/>
      <c r="P81" s="19"/>
      <c r="Q81" s="5"/>
      <c r="R81" s="5"/>
      <c r="S81" s="5"/>
      <c r="T81" s="5"/>
      <c r="U81" s="5"/>
      <c r="V81" s="5"/>
      <c r="W81" s="5"/>
    </row>
    <row r="82" spans="1:23" ht="15" customHeight="1" x14ac:dyDescent="0.35">
      <c r="A82" s="5"/>
      <c r="B82" s="5"/>
      <c r="C82" s="5"/>
      <c r="D82" s="5"/>
      <c r="E82" s="5"/>
      <c r="F82" s="5"/>
      <c r="G82" s="46"/>
      <c r="H82" s="46"/>
      <c r="I82" s="46"/>
      <c r="J82" s="46"/>
      <c r="K82" s="46"/>
      <c r="L82" s="46"/>
      <c r="M82" s="46"/>
      <c r="N82" s="19"/>
      <c r="O82" s="19"/>
      <c r="P82" s="19"/>
      <c r="Q82" s="5"/>
      <c r="R82" s="5"/>
      <c r="S82" s="5"/>
      <c r="T82" s="5"/>
      <c r="U82" s="5"/>
      <c r="V82" s="5"/>
      <c r="W82" s="5"/>
    </row>
    <row r="83" spans="1:23" ht="15" customHeight="1" x14ac:dyDescent="0.35">
      <c r="A83" s="5"/>
      <c r="B83" s="5"/>
      <c r="C83" s="5"/>
      <c r="D83" s="5"/>
      <c r="E83" s="5"/>
      <c r="F83" s="5"/>
      <c r="G83" s="46"/>
      <c r="H83" s="5"/>
      <c r="I83" s="5"/>
      <c r="J83" s="5"/>
      <c r="K83" s="5"/>
      <c r="L83" s="5"/>
      <c r="M83" s="46"/>
      <c r="N83" s="19"/>
      <c r="O83" s="19"/>
      <c r="P83" s="19"/>
      <c r="Q83" s="5"/>
      <c r="R83" s="5"/>
      <c r="S83" s="5"/>
      <c r="T83" s="5"/>
      <c r="U83" s="5"/>
      <c r="V83" s="5"/>
      <c r="W83" s="5"/>
    </row>
    <row r="84" spans="1:23" ht="15" customHeight="1" x14ac:dyDescent="0.35">
      <c r="A84" s="5"/>
      <c r="B84" s="5"/>
      <c r="C84" s="5"/>
      <c r="D84" s="5"/>
      <c r="E84" s="5"/>
      <c r="F84" s="5"/>
      <c r="G84" s="46"/>
      <c r="H84" s="5"/>
      <c r="I84" s="5"/>
      <c r="J84" s="5"/>
      <c r="K84" s="5"/>
      <c r="L84" s="5"/>
      <c r="M84" s="46"/>
      <c r="N84" s="19"/>
      <c r="O84" s="19"/>
      <c r="P84" s="19"/>
      <c r="Q84" s="5"/>
      <c r="R84" s="5"/>
      <c r="S84" s="5"/>
      <c r="T84" s="5"/>
      <c r="U84" s="5"/>
      <c r="V84" s="5"/>
      <c r="W84" s="5"/>
    </row>
    <row r="85" spans="1:23" ht="15" customHeight="1" x14ac:dyDescent="0.3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46"/>
      <c r="N85" s="19"/>
      <c r="O85" s="19"/>
      <c r="P85" s="19"/>
      <c r="Q85" s="5"/>
      <c r="R85" s="5"/>
      <c r="S85" s="5"/>
      <c r="T85" s="5"/>
      <c r="U85" s="5"/>
      <c r="V85" s="5"/>
      <c r="W85" s="5"/>
    </row>
    <row r="86" spans="1:23" ht="15" customHeight="1" x14ac:dyDescent="0.3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46"/>
      <c r="N86" s="19"/>
      <c r="O86" s="19"/>
      <c r="P86" s="19"/>
      <c r="Q86" s="5"/>
      <c r="R86" s="5"/>
      <c r="S86" s="5"/>
      <c r="T86" s="5"/>
      <c r="U86" s="5"/>
      <c r="V86" s="5"/>
      <c r="W86" s="5"/>
    </row>
    <row r="87" spans="1:23" ht="15" customHeight="1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46"/>
      <c r="N87" s="19"/>
      <c r="O87" s="19"/>
      <c r="P87" s="19"/>
      <c r="Q87" s="5"/>
      <c r="R87" s="5"/>
      <c r="S87" s="5"/>
      <c r="T87" s="5"/>
      <c r="U87" s="5"/>
      <c r="V87" s="5"/>
      <c r="W87" s="5"/>
    </row>
    <row r="88" spans="1:23" ht="15" customHeight="1" x14ac:dyDescent="0.3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46"/>
      <c r="N88" s="19"/>
      <c r="O88" s="19"/>
      <c r="P88" s="19"/>
      <c r="Q88" s="5"/>
      <c r="R88" s="5"/>
      <c r="S88" s="5"/>
      <c r="T88" s="5"/>
      <c r="U88" s="5"/>
      <c r="V88" s="5"/>
      <c r="W88" s="5"/>
    </row>
    <row r="89" spans="1:23" ht="15" customHeight="1" x14ac:dyDescent="0.3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46"/>
      <c r="N89" s="19"/>
      <c r="O89" s="19"/>
      <c r="P89" s="19"/>
      <c r="Q89" s="5"/>
      <c r="R89" s="5"/>
      <c r="S89" s="5"/>
      <c r="T89" s="5"/>
      <c r="U89" s="5"/>
      <c r="V89" s="5"/>
      <c r="W89" s="5"/>
    </row>
    <row r="90" spans="1:23" ht="15" customHeight="1" x14ac:dyDescent="0.3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19"/>
      <c r="O90" s="19"/>
      <c r="P90" s="19"/>
      <c r="Q90" s="5"/>
      <c r="R90" s="5"/>
      <c r="S90" s="5"/>
      <c r="T90" s="5"/>
      <c r="U90" s="5"/>
      <c r="V90" s="5"/>
      <c r="W90" s="5"/>
    </row>
    <row r="91" spans="1:23" ht="15" customHeight="1" x14ac:dyDescent="0.3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19"/>
      <c r="O91" s="19"/>
      <c r="P91" s="19"/>
      <c r="Q91" s="5"/>
      <c r="R91" s="5"/>
      <c r="S91" s="5"/>
      <c r="T91" s="5"/>
      <c r="U91" s="5"/>
      <c r="V91" s="5"/>
      <c r="W91" s="5"/>
    </row>
    <row r="92" spans="1:23" ht="15" customHeight="1" x14ac:dyDescent="0.3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19"/>
      <c r="O92" s="19"/>
      <c r="P92" s="19"/>
      <c r="Q92" s="5"/>
      <c r="R92" s="5"/>
      <c r="S92" s="5"/>
      <c r="T92" s="5"/>
      <c r="U92" s="5"/>
      <c r="V92" s="5"/>
      <c r="W92" s="5"/>
    </row>
    <row r="93" spans="1:23" ht="15" customHeight="1" x14ac:dyDescent="0.3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19"/>
      <c r="O93" s="19"/>
      <c r="P93" s="19"/>
      <c r="Q93" s="5"/>
      <c r="R93" s="5"/>
      <c r="S93" s="5"/>
      <c r="T93" s="5"/>
      <c r="U93" s="5"/>
      <c r="V93" s="5"/>
      <c r="W93" s="5"/>
    </row>
    <row r="94" spans="1:23" ht="15" customHeight="1" x14ac:dyDescent="0.35">
      <c r="A94" s="5"/>
      <c r="B94" s="5"/>
      <c r="C94" s="5"/>
      <c r="D94" s="5"/>
      <c r="E94" s="5"/>
      <c r="F94" s="5"/>
      <c r="G94" s="5"/>
      <c r="H94" s="52"/>
      <c r="I94" s="52"/>
      <c r="J94" s="52"/>
      <c r="K94" s="52"/>
      <c r="L94" s="52"/>
      <c r="M94" s="5"/>
      <c r="N94" s="52"/>
      <c r="O94" s="52"/>
      <c r="P94" s="52"/>
      <c r="Q94" s="5"/>
      <c r="R94" s="5"/>
      <c r="S94" s="5"/>
      <c r="T94" s="5"/>
      <c r="U94" s="5"/>
      <c r="V94" s="5"/>
      <c r="W94" s="5"/>
    </row>
    <row r="95" spans="1:23" ht="15" customHeight="1" x14ac:dyDescent="0.3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ht="15" customHeight="1" x14ac:dyDescent="0.35">
      <c r="A96" s="5"/>
      <c r="B96" s="53"/>
      <c r="C96" s="54"/>
      <c r="D96" s="55"/>
      <c r="E96" s="56"/>
      <c r="F96" s="52"/>
      <c r="G96" s="52"/>
      <c r="H96" s="5"/>
      <c r="I96" s="5"/>
      <c r="J96" s="5"/>
      <c r="K96" s="5"/>
      <c r="L96" s="5"/>
      <c r="M96" s="52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ht="15" customHeight="1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ht="15" customHeight="1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ht="15" customHeight="1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ht="15" customHeight="1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15" customHeight="1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15" customHeight="1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15" customHeight="1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ht="15" customHeight="1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ht="15" customHeight="1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5" customHeight="1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15" customHeight="1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t="15" customHeight="1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15" customHeight="1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15" customHeight="1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15" customHeight="1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15" customHeight="1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5" customHeight="1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5" customHeight="1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5" customHeight="1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15" customHeight="1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15" customHeight="1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5" customHeight="1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15" customHeight="1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ht="15" customHeight="1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x14ac:dyDescent="0.35">
      <c r="A121" s="5"/>
      <c r="B121" s="5"/>
      <c r="C121" s="5"/>
      <c r="D121" s="5"/>
      <c r="E121" s="5"/>
      <c r="F121" s="5"/>
      <c r="G121" s="5"/>
      <c r="H121" s="19"/>
      <c r="I121" s="19"/>
      <c r="J121" s="19"/>
      <c r="K121" s="19"/>
      <c r="L121" s="19"/>
      <c r="M121" s="5"/>
      <c r="N121" s="19"/>
      <c r="O121" s="19"/>
      <c r="P121" s="19"/>
      <c r="Q121" s="5"/>
      <c r="R121" s="5"/>
      <c r="S121" s="5"/>
      <c r="T121" s="5"/>
      <c r="U121" s="5"/>
      <c r="V121" s="5"/>
      <c r="W121" s="5"/>
    </row>
    <row r="122" spans="1:23" x14ac:dyDescent="0.35">
      <c r="A122" s="5"/>
      <c r="B122" s="5"/>
      <c r="C122" s="5"/>
      <c r="D122" s="5"/>
      <c r="E122" s="5"/>
      <c r="F122" s="5"/>
      <c r="G122" s="5"/>
      <c r="H122" s="19"/>
      <c r="I122" s="19"/>
      <c r="J122" s="19"/>
      <c r="K122" s="19"/>
      <c r="L122" s="19"/>
      <c r="M122" s="5"/>
      <c r="N122" s="19"/>
      <c r="O122" s="19"/>
      <c r="P122" s="19"/>
      <c r="Q122" s="5"/>
      <c r="R122" s="5"/>
      <c r="S122" s="5"/>
      <c r="T122" s="5"/>
      <c r="U122" s="5"/>
      <c r="V122" s="5"/>
      <c r="W122" s="5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9"/>
  <sheetViews>
    <sheetView showGridLines="0" workbookViewId="0"/>
  </sheetViews>
  <sheetFormatPr defaultRowHeight="14.5" x14ac:dyDescent="0.35"/>
  <cols>
    <col min="1" max="1" width="2" customWidth="1"/>
    <col min="2" max="2" width="26" customWidth="1"/>
    <col min="3" max="3" width="3" customWidth="1"/>
    <col min="4" max="4" width="2" customWidth="1"/>
    <col min="5" max="5" width="12" customWidth="1"/>
    <col min="6" max="6" width="2" customWidth="1"/>
    <col min="7" max="7" width="24" customWidth="1"/>
    <col min="8" max="8" width="2" customWidth="1"/>
    <col min="10" max="10" width="12" customWidth="1"/>
    <col min="13" max="13" width="2" customWidth="1"/>
    <col min="14" max="14" width="26" customWidth="1"/>
    <col min="15" max="15" width="2" customWidth="1"/>
    <col min="16" max="16" width="12" customWidth="1"/>
  </cols>
  <sheetData>
    <row r="1" spans="1:16" ht="22" customHeight="1" x14ac:dyDescent="0.4">
      <c r="A1" s="71" t="s">
        <v>76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ht="30" customHeight="1" x14ac:dyDescent="0.35">
      <c r="A2" s="72" t="s">
        <v>77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4" spans="1:16" ht="15.5" customHeight="1" x14ac:dyDescent="0.35">
      <c r="B4" s="70" t="s">
        <v>78</v>
      </c>
      <c r="C4" s="64"/>
      <c r="D4" s="64"/>
      <c r="E4" s="64"/>
      <c r="G4" s="70" t="s">
        <v>19</v>
      </c>
      <c r="H4" s="64"/>
      <c r="I4" s="64"/>
      <c r="J4" s="64"/>
      <c r="K4" s="64"/>
      <c r="L4" s="64"/>
      <c r="N4" s="70" t="s">
        <v>79</v>
      </c>
      <c r="O4" s="64"/>
      <c r="P4" s="64"/>
    </row>
    <row r="5" spans="1:16" x14ac:dyDescent="0.35">
      <c r="B5" s="30" t="s">
        <v>80</v>
      </c>
      <c r="E5" s="57">
        <v>550</v>
      </c>
      <c r="J5" s="58" t="s">
        <v>22</v>
      </c>
      <c r="K5" s="58" t="s">
        <v>23</v>
      </c>
      <c r="L5" s="58" t="s">
        <v>81</v>
      </c>
      <c r="N5" s="58" t="s">
        <v>25</v>
      </c>
    </row>
    <row r="6" spans="1:16" x14ac:dyDescent="0.35">
      <c r="B6" s="30" t="s">
        <v>28</v>
      </c>
      <c r="E6" s="57">
        <v>-380</v>
      </c>
      <c r="G6" s="30" t="s">
        <v>82</v>
      </c>
      <c r="J6" s="57">
        <v>496</v>
      </c>
      <c r="K6" s="57">
        <v>419</v>
      </c>
      <c r="L6" s="59">
        <f>K6-J6</f>
        <v>-77</v>
      </c>
      <c r="N6" s="30" t="s">
        <v>27</v>
      </c>
      <c r="P6" s="59">
        <f>E15</f>
        <v>8</v>
      </c>
    </row>
    <row r="7" spans="1:16" x14ac:dyDescent="0.35">
      <c r="B7" s="30" t="s">
        <v>30</v>
      </c>
      <c r="E7" s="59">
        <f>SUM(E5:E6)</f>
        <v>170</v>
      </c>
      <c r="G7" s="30" t="s">
        <v>83</v>
      </c>
      <c r="J7" s="57">
        <v>80</v>
      </c>
      <c r="K7" s="57">
        <v>150</v>
      </c>
      <c r="L7" s="59">
        <f>K7-J7</f>
        <v>70</v>
      </c>
      <c r="N7" s="30" t="s">
        <v>29</v>
      </c>
      <c r="P7" s="59">
        <f>-E10</f>
        <v>90</v>
      </c>
    </row>
    <row r="8" spans="1:16" x14ac:dyDescent="0.35">
      <c r="B8" s="30" t="s">
        <v>34</v>
      </c>
      <c r="E8" s="57">
        <v>-50</v>
      </c>
      <c r="G8" s="30" t="s">
        <v>84</v>
      </c>
      <c r="J8" s="57">
        <v>60</v>
      </c>
      <c r="K8" s="57">
        <v>80</v>
      </c>
      <c r="L8" s="59">
        <f>K8-J8</f>
        <v>20</v>
      </c>
      <c r="N8" s="30" t="s">
        <v>31</v>
      </c>
      <c r="P8" s="59">
        <f>-L7</f>
        <v>-70</v>
      </c>
    </row>
    <row r="9" spans="1:16" x14ac:dyDescent="0.35">
      <c r="B9" s="30" t="s">
        <v>37</v>
      </c>
      <c r="E9" s="59">
        <f>E7+E8</f>
        <v>120</v>
      </c>
      <c r="G9" s="58" t="s">
        <v>32</v>
      </c>
      <c r="J9" s="60">
        <f>SUM(J6:J8)</f>
        <v>636</v>
      </c>
      <c r="K9" s="60">
        <f>SUM(K6:K8)</f>
        <v>649</v>
      </c>
      <c r="N9" s="30" t="s">
        <v>33</v>
      </c>
      <c r="P9" s="59">
        <f>-L8</f>
        <v>-20</v>
      </c>
    </row>
    <row r="10" spans="1:16" x14ac:dyDescent="0.35">
      <c r="B10" s="30" t="s">
        <v>29</v>
      </c>
      <c r="E10" s="57">
        <v>-90</v>
      </c>
      <c r="N10" s="30" t="s">
        <v>35</v>
      </c>
      <c r="P10" s="59">
        <f>+L14</f>
        <v>20</v>
      </c>
    </row>
    <row r="11" spans="1:16" x14ac:dyDescent="0.35">
      <c r="B11" s="30" t="s">
        <v>42</v>
      </c>
      <c r="E11" s="59">
        <f>E9+E10</f>
        <v>30</v>
      </c>
      <c r="G11" s="30" t="s">
        <v>43</v>
      </c>
      <c r="J11" s="57">
        <v>810</v>
      </c>
      <c r="K11" s="57">
        <v>720</v>
      </c>
      <c r="L11" s="59">
        <f>K11-J11</f>
        <v>-90</v>
      </c>
      <c r="N11" s="58" t="s">
        <v>39</v>
      </c>
      <c r="P11" s="61">
        <f>SUM(P6:P10)</f>
        <v>28</v>
      </c>
    </row>
    <row r="12" spans="1:16" x14ac:dyDescent="0.35">
      <c r="B12" s="30" t="s">
        <v>85</v>
      </c>
      <c r="E12" s="57">
        <v>-18</v>
      </c>
      <c r="G12" s="58" t="s">
        <v>44</v>
      </c>
      <c r="J12" s="60">
        <f>J9+J11</f>
        <v>1446</v>
      </c>
      <c r="K12" s="60">
        <f>K9+K11</f>
        <v>1369</v>
      </c>
    </row>
    <row r="13" spans="1:16" x14ac:dyDescent="0.35">
      <c r="B13" s="30" t="s">
        <v>86</v>
      </c>
      <c r="E13" s="59">
        <f>E11+E12</f>
        <v>12</v>
      </c>
      <c r="N13" s="58" t="s">
        <v>41</v>
      </c>
    </row>
    <row r="14" spans="1:16" x14ac:dyDescent="0.35">
      <c r="B14" s="30" t="s">
        <v>51</v>
      </c>
      <c r="E14" s="57">
        <v>-4</v>
      </c>
      <c r="G14" s="30" t="s">
        <v>56</v>
      </c>
      <c r="J14" s="57">
        <v>30</v>
      </c>
      <c r="K14" s="57">
        <v>50</v>
      </c>
      <c r="L14" s="59">
        <f>K14-J14</f>
        <v>20</v>
      </c>
      <c r="N14" s="30" t="s">
        <v>87</v>
      </c>
      <c r="P14" s="59">
        <f>-K24</f>
        <v>0</v>
      </c>
    </row>
    <row r="15" spans="1:16" x14ac:dyDescent="0.35">
      <c r="B15" s="58" t="s">
        <v>88</v>
      </c>
      <c r="E15" s="61">
        <f>E13+E14</f>
        <v>8</v>
      </c>
      <c r="G15" s="30" t="s">
        <v>89</v>
      </c>
      <c r="J15" s="57">
        <v>400</v>
      </c>
      <c r="K15" s="57">
        <v>300</v>
      </c>
      <c r="L15" s="59">
        <f>K15-J15</f>
        <v>-100</v>
      </c>
      <c r="N15" s="58" t="s">
        <v>45</v>
      </c>
      <c r="P15" s="61">
        <f>SUM(P14)</f>
        <v>0</v>
      </c>
    </row>
    <row r="16" spans="1:16" x14ac:dyDescent="0.35">
      <c r="B16" s="30" t="s">
        <v>59</v>
      </c>
      <c r="E16" s="57">
        <v>-5</v>
      </c>
      <c r="G16" s="30" t="s">
        <v>69</v>
      </c>
      <c r="J16" s="57">
        <v>1000</v>
      </c>
      <c r="K16" s="57">
        <v>1000</v>
      </c>
      <c r="L16" s="59">
        <f>K16-J16</f>
        <v>0</v>
      </c>
    </row>
    <row r="17" spans="7:16" x14ac:dyDescent="0.35">
      <c r="G17" s="30" t="s">
        <v>61</v>
      </c>
      <c r="J17" s="57">
        <v>16</v>
      </c>
      <c r="K17" s="59">
        <f>J17+E15+E16</f>
        <v>19</v>
      </c>
      <c r="L17" s="59">
        <f>K17-J17</f>
        <v>3</v>
      </c>
      <c r="N17" s="58" t="s">
        <v>48</v>
      </c>
    </row>
    <row r="18" spans="7:16" x14ac:dyDescent="0.35">
      <c r="G18" s="58" t="s">
        <v>74</v>
      </c>
      <c r="J18" s="60">
        <f>J14+J15+J16+J17</f>
        <v>1446</v>
      </c>
      <c r="K18" s="60">
        <f>K14+K15+K16+K17</f>
        <v>1369</v>
      </c>
      <c r="N18" s="30" t="s">
        <v>90</v>
      </c>
      <c r="P18" s="59">
        <f>+L15</f>
        <v>-100</v>
      </c>
    </row>
    <row r="19" spans="7:16" x14ac:dyDescent="0.35">
      <c r="N19" s="30" t="s">
        <v>52</v>
      </c>
      <c r="P19" s="59">
        <f>+L16</f>
        <v>0</v>
      </c>
    </row>
    <row r="20" spans="7:16" x14ac:dyDescent="0.35">
      <c r="G20" s="30" t="s">
        <v>91</v>
      </c>
      <c r="K20" s="58" t="str">
        <f>IF(AND(ABS(J12-J18)&lt;0.01,ABS(K12-K18)&lt;0.01),"✓ Balanced","✗ Off by "&amp;TEXT((K12-K18),"#,##0"))</f>
        <v>✓ Balanced</v>
      </c>
      <c r="N20" s="30" t="s">
        <v>55</v>
      </c>
      <c r="P20" s="59">
        <f>+E16</f>
        <v>-5</v>
      </c>
    </row>
    <row r="21" spans="7:16" x14ac:dyDescent="0.35">
      <c r="N21" s="58" t="s">
        <v>57</v>
      </c>
      <c r="P21" s="61">
        <f>SUM(P18:P20)</f>
        <v>-105</v>
      </c>
    </row>
    <row r="22" spans="7:16" ht="15.5" customHeight="1" x14ac:dyDescent="0.35">
      <c r="G22" s="70" t="s">
        <v>92</v>
      </c>
      <c r="H22" s="64"/>
      <c r="I22" s="64"/>
      <c r="J22" s="64"/>
      <c r="K22" s="64"/>
      <c r="L22" s="64"/>
    </row>
    <row r="23" spans="7:16" x14ac:dyDescent="0.35">
      <c r="G23" s="30" t="s">
        <v>70</v>
      </c>
      <c r="K23" s="59">
        <f>J11</f>
        <v>810</v>
      </c>
      <c r="N23" s="58" t="s">
        <v>62</v>
      </c>
      <c r="P23" s="60">
        <f>P11+P15+P21</f>
        <v>-77</v>
      </c>
    </row>
    <row r="24" spans="7:16" x14ac:dyDescent="0.35">
      <c r="G24" s="30" t="s">
        <v>93</v>
      </c>
      <c r="K24" s="59">
        <f>K11-K23+(-E10)</f>
        <v>0</v>
      </c>
      <c r="N24" s="30" t="s">
        <v>64</v>
      </c>
      <c r="P24" s="59">
        <f>J6</f>
        <v>496</v>
      </c>
    </row>
    <row r="25" spans="7:16" x14ac:dyDescent="0.35">
      <c r="G25" s="30" t="s">
        <v>29</v>
      </c>
      <c r="K25" s="59">
        <f>E10</f>
        <v>-90</v>
      </c>
      <c r="N25" s="58" t="s">
        <v>94</v>
      </c>
      <c r="P25" s="60">
        <f>P23+P24</f>
        <v>419</v>
      </c>
    </row>
    <row r="26" spans="7:16" x14ac:dyDescent="0.35">
      <c r="G26" s="30" t="s">
        <v>73</v>
      </c>
      <c r="K26" s="59">
        <f>K11</f>
        <v>720</v>
      </c>
    </row>
    <row r="27" spans="7:16" ht="15.5" customHeight="1" x14ac:dyDescent="0.35">
      <c r="N27" s="70" t="s">
        <v>95</v>
      </c>
      <c r="O27" s="64"/>
      <c r="P27" s="64"/>
    </row>
    <row r="28" spans="7:16" x14ac:dyDescent="0.35">
      <c r="N28" s="30" t="s">
        <v>96</v>
      </c>
      <c r="P28" s="58" t="str">
        <f>IF(ABS((P11+P15+P21)-L6)&lt;0.01,"✓ Balanced","✗ Off by "&amp;TEXT((P11+P15+P21)-L6,"#,##0"))</f>
        <v>✓ Balanced</v>
      </c>
    </row>
    <row r="29" spans="7:16" x14ac:dyDescent="0.35">
      <c r="N29" s="30" t="s">
        <v>97</v>
      </c>
      <c r="P29" s="58" t="str">
        <f>IF(ABS(P25-K6)&lt;0.01,"✓ Ties","✗ Off by "&amp;TEXT(P25-K6,"#,##0"))</f>
        <v>✓ Ties</v>
      </c>
    </row>
  </sheetData>
  <mergeCells count="7">
    <mergeCell ref="B4:E4"/>
    <mergeCell ref="A1:P1"/>
    <mergeCell ref="G22:L22"/>
    <mergeCell ref="N27:P27"/>
    <mergeCell ref="G4:L4"/>
    <mergeCell ref="N4:P4"/>
    <mergeCell ref="A2:P2"/>
  </mergeCells>
  <conditionalFormatting sqref="K20">
    <cfRule type="expression" dxfId="3" priority="1">
      <formula>LEFT(K20,1)="✓"</formula>
    </cfRule>
    <cfRule type="expression" dxfId="2" priority="2">
      <formula>LEFT(K20,1)="✗"</formula>
    </cfRule>
  </conditionalFormatting>
  <conditionalFormatting sqref="P28:P29">
    <cfRule type="expression" dxfId="1" priority="3">
      <formula>LEFT(P28,1)="✓"</formula>
    </cfRule>
    <cfRule type="expression" dxfId="0" priority="4">
      <formula>LEFT(P28,1)="✗"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Banner</vt:lpstr>
      <vt:lpstr>Problem - How This Works</vt:lpstr>
      <vt:lpstr>Problem - Model</vt:lpstr>
      <vt:lpstr>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2026-09-03T10:24:33Z</dcterms:created>
  <dcterms:modified xsi:type="dcterms:W3CDTF">2026-09-05T15:07:37Z</dcterms:modified>
</cp:coreProperties>
</file>