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C11E7FE6-0E36-4BFD-88E8-6061B22F80D1}"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5" i="3" l="1"/>
  <c r="D53" i="3"/>
  <c r="E50" i="3" s="1"/>
  <c r="G50" i="3" s="1"/>
  <c r="E52" i="3"/>
  <c r="G52" i="3" s="1"/>
  <c r="E51" i="3"/>
  <c r="G51" i="3" s="1"/>
  <c r="E49" i="3"/>
  <c r="G49" i="3" s="1"/>
  <c r="F48" i="3"/>
  <c r="E48" i="3"/>
  <c r="G48" i="3" s="1"/>
  <c r="D42" i="3"/>
  <c r="F39" i="3"/>
  <c r="E39" i="3"/>
  <c r="D39" i="3"/>
  <c r="F38" i="3"/>
  <c r="E38" i="3"/>
  <c r="D38" i="3"/>
  <c r="F37" i="3"/>
  <c r="E37" i="3"/>
  <c r="D37" i="3"/>
  <c r="F36" i="3"/>
  <c r="E36" i="3"/>
  <c r="D36" i="3"/>
  <c r="F35" i="3"/>
  <c r="E35" i="3"/>
  <c r="D35" i="3"/>
  <c r="D30" i="3"/>
  <c r="E30" i="3" s="1"/>
  <c r="F30" i="3" s="1"/>
  <c r="D31" i="3" s="1"/>
  <c r="D24" i="3"/>
  <c r="F21" i="3"/>
  <c r="E21" i="3"/>
  <c r="D21" i="3"/>
  <c r="F20" i="3"/>
  <c r="E20" i="3"/>
  <c r="D20" i="3"/>
  <c r="F19" i="3"/>
  <c r="E19" i="3"/>
  <c r="D19" i="3"/>
  <c r="F18" i="3"/>
  <c r="E18" i="3"/>
  <c r="D18" i="3"/>
  <c r="F17" i="3"/>
  <c r="E17" i="3"/>
  <c r="D17" i="3"/>
  <c r="E16" i="3"/>
  <c r="E15" i="3"/>
  <c r="E14" i="3"/>
  <c r="E13" i="3"/>
  <c r="E12" i="3"/>
  <c r="D12" i="3"/>
  <c r="F12" i="3" s="1"/>
  <c r="D13" i="3" s="1"/>
  <c r="F13" i="3" s="1"/>
  <c r="D14" i="3" s="1"/>
  <c r="F14" i="3" s="1"/>
  <c r="D15" i="3" s="1"/>
  <c r="F15" i="3" s="1"/>
  <c r="D16" i="3" s="1"/>
  <c r="F16" i="3" s="1"/>
  <c r="D47" i="2"/>
  <c r="E42" i="2" s="1"/>
  <c r="E46" i="2"/>
  <c r="G46" i="2" s="1"/>
  <c r="F43" i="2"/>
  <c r="E43" i="2"/>
  <c r="G43" i="2" s="1"/>
  <c r="F42" i="2"/>
  <c r="D28" i="2"/>
  <c r="E28" i="2" s="1"/>
  <c r="F28" i="2" s="1"/>
  <c r="D29" i="2" s="1"/>
  <c r="E17" i="2"/>
  <c r="E16" i="2"/>
  <c r="E15" i="2"/>
  <c r="E14" i="2"/>
  <c r="D14" i="2"/>
  <c r="D54" i="3" l="1"/>
  <c r="D56" i="3" s="1"/>
  <c r="F14" i="2"/>
  <c r="D15" i="2" s="1"/>
  <c r="F15" i="2" s="1"/>
  <c r="D16" i="2" s="1"/>
  <c r="F16" i="2" s="1"/>
  <c r="D17" i="2" s="1"/>
  <c r="F17" i="2" s="1"/>
  <c r="D18" i="2" s="1"/>
  <c r="E44" i="2"/>
  <c r="G44" i="2" s="1"/>
  <c r="E45" i="2"/>
  <c r="G45" i="2" s="1"/>
  <c r="D23" i="3"/>
  <c r="D25" i="3" s="1"/>
  <c r="H48" i="3"/>
  <c r="F49" i="3" s="1"/>
  <c r="H49" i="3" s="1"/>
  <c r="F50" i="3" s="1"/>
  <c r="H50" i="3" s="1"/>
  <c r="F51" i="3" s="1"/>
  <c r="H51" i="3" s="1"/>
  <c r="F52" i="3" s="1"/>
  <c r="H52" i="3" s="1"/>
  <c r="H43" i="2"/>
  <c r="F44" i="2" s="1"/>
  <c r="H44" i="2" s="1"/>
  <c r="F45" i="2" s="1"/>
  <c r="H45" i="2" s="1"/>
  <c r="F46" i="2" s="1"/>
  <c r="H46" i="2" s="1"/>
  <c r="G42" i="2"/>
  <c r="E18" i="2"/>
  <c r="F18" i="2" s="1"/>
  <c r="E29" i="2"/>
  <c r="F29" i="2" s="1"/>
  <c r="D30" i="2" s="1"/>
  <c r="E31" i="3"/>
  <c r="F31" i="3" s="1"/>
  <c r="D32" i="3" s="1"/>
  <c r="E47" i="2" l="1"/>
  <c r="E30" i="2"/>
  <c r="F30" i="2" s="1"/>
  <c r="D31" i="2" s="1"/>
  <c r="E32" i="3"/>
  <c r="E31" i="2" l="1"/>
  <c r="F31" i="2" s="1"/>
  <c r="D32" i="2" s="1"/>
  <c r="F32" i="3"/>
  <c r="D33" i="3" s="1"/>
  <c r="E32" i="2" l="1"/>
  <c r="F32" i="2"/>
  <c r="E33" i="3"/>
  <c r="F33" i="3" l="1"/>
  <c r="D34" i="3" s="1"/>
  <c r="E34" i="3" l="1"/>
  <c r="D41" i="3" s="1"/>
  <c r="D43" i="3" s="1"/>
  <c r="F34" i="3" l="1"/>
</calcChain>
</file>

<file path=xl/sharedStrings.xml><?xml version="1.0" encoding="utf-8"?>
<sst xmlns="http://schemas.openxmlformats.org/spreadsheetml/2006/main" count="80" uniqueCount="43">
  <si>
    <t>rohandesai.cloud</t>
  </si>
  <si>
    <t>Practice Problems (with Solutions) — Vantage Fleet Corp.</t>
  </si>
  <si>
    <t>Depreciation Methods Practice Exercise (Solved)</t>
  </si>
  <si>
    <t>How This Works</t>
  </si>
  <si>
    <t>Depreciation spreads the cost of a long-lived asset over the years it is actually used, rather than expensing the full purchase price the moment it's bought, because the asset keeps generating revenue for Vantage Fleet Corp. across its whole useful life. Straight-Line depreciation assumes the asset loses value evenly, so it charges (Cost − Salvage Value) ÷ Useful Life to the income statement every single period. Double-Declining Balance is an accelerated method: it applies a constant rate (2 ÷ Useful Life) to the asset's opening book value each period, so more expense hits the early years when the asset is newest and typically most productive, tapering off later. Units of Production ties the expense to actual usage instead of time — each period is charged (Units Produced ÷ Lifetime Units) × (Cost − Salvage Value), so a heavily-used period recognizes more depreciation than a lightly-used one. All three methods are just different ways of allocating the exact same total depreciable amount (Cost − Salvage Value) across the asset's life — they change the timing of the expense, not the total amount ultimately depreciated. The vehicle was placed in service mid-year (July 1), so Year 1 only reflects 6 months of use: Straight-Line prorates that year's expense by the fraction of the year in service, and the final period absorbs whatever balance remains so the schedule still fully depreciates down to salvage value. Units of Production needs no separate proration formula — it already prices depreciation off actual output, so a partial first year of production is simply captured as a smaller units-produced figure.</t>
  </si>
  <si>
    <t xml:space="preserve"> </t>
  </si>
  <si>
    <t>Calculating Different Forms of Depreciation — Vantage Fleet Corp.</t>
  </si>
  <si>
    <t>Vantage Fleet Corp. bought a vehicle for its delivery fleet. Calculate the three different types of depreciation below. The vehicle was placed in service on July 1, so Year 1 is a partial (6-month) year for depreciation purposes.</t>
  </si>
  <si>
    <t>Straight Line</t>
  </si>
  <si>
    <t>Purchase Price</t>
  </si>
  <si>
    <t>Depreciation = (Cost - Salvage Value) / Useful Life of Asset</t>
  </si>
  <si>
    <t>Scrap Value</t>
  </si>
  <si>
    <t>Useful Life</t>
  </si>
  <si>
    <t>Months in Service - Year 1 (purchased July 1)</t>
  </si>
  <si>
    <t>Period</t>
  </si>
  <si>
    <t>Opening Balance</t>
  </si>
  <si>
    <t>Depreciation Expense</t>
  </si>
  <si>
    <t>Closing Balance</t>
  </si>
  <si>
    <t>&lt;- prorated: only 6 of 12 months in service (purchased July 1)</t>
  </si>
  <si>
    <t>&lt;- final period absorbs remaining balance so total still ties to Cost - Salvage</t>
  </si>
  <si>
    <t>Double Declining Balance</t>
  </si>
  <si>
    <t>Depreciation = (100% / Useful Life of Asset) x 2 x Opening Balance Book Value</t>
  </si>
  <si>
    <t>Units of Production</t>
  </si>
  <si>
    <t>Depreciation = (# of Units Produced / Lifetime # of Units) x (Cost - Salvage Value)</t>
  </si>
  <si>
    <t>Units</t>
  </si>
  <si>
    <t>% of Total Units</t>
  </si>
  <si>
    <t>&lt;- only ~6 months of output in Year 1 (mid-year purchase)</t>
  </si>
  <si>
    <t>Interactive Depreciation Calculator — Vantage Fleet Corp.</t>
  </si>
  <si>
    <t>Yellow cells are inputs. Change the purchase price, salvage value, useful life, or units produced and every schedule below — plus the balance checks — updates live.</t>
  </si>
  <si>
    <t>Shared Asset Assumptions</t>
  </si>
  <si>
    <t>Salvage Value</t>
  </si>
  <si>
    <t>Useful Life (years, max 10)</t>
  </si>
  <si>
    <t>Method 1: Straight-Line Depreciation</t>
  </si>
  <si>
    <t>Depreciation = (Cost − Salvage Value) ÷ Useful Life, charged evenly every period.</t>
  </si>
  <si>
    <t>Total Depreciation</t>
  </si>
  <si>
    <t>Cost − Salvage Value</t>
  </si>
  <si>
    <t>Check: Total Depreciation = Cost − Salvage?</t>
  </si>
  <si>
    <t>Method 2: Double-Declining Balance Depreciation</t>
  </si>
  <si>
    <t>Depreciation = (100% ÷ Useful Life) × 2 × Opening Book Value, capped so the asset never depreciates below its salvage value.</t>
  </si>
  <si>
    <t>Method 3: Units of Production Depreciation</t>
  </si>
  <si>
    <t>Depreciation = (Units Produced this Period ÷ Total Lifetime Units) × (Cost − Salvage Value). Enter units for up to 5 periods below.</t>
  </si>
  <si>
    <t>Units Produced</t>
  </si>
  <si>
    <t>Total / Lifetime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</si>
</sst>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0_)_%;\(#,##0\)_%;_(&quot;–&quot;_)_%;_(@_)_%"/>
    <numFmt numFmtId="165" formatCode="_-* #,##0.00_-;\(#,##0.00\)_-;_-* &quot;-&quot;_-;_-@"/>
    <numFmt numFmtId="166" formatCode="_-* #,##0_-;\(#,##0\)_-;_-* &quot;-&quot;_-;_-@_-"/>
    <numFmt numFmtId="167" formatCode="0&quot;A&quot;"/>
    <numFmt numFmtId="168" formatCode="_(#,##0_);\(#,##0\);_(&quot;–&quot;_);_(@_)"/>
    <numFmt numFmtId="169" formatCode="#,##0_);[Red]\(#,##0\);\-"/>
    <numFmt numFmtId="170" formatCode="#,##0_);\(#,##0\);\-"/>
    <numFmt numFmtId="171" formatCode="\$#,##0"/>
    <numFmt numFmtId="172" formatCode="0.0%"/>
  </numFmts>
  <fonts count="34" x14ac:knownFonts="1">
    <font>
      <sz val="11"/>
      <color theme="1"/>
      <name val="Calibri"/>
      <family val="2"/>
      <scheme val="minor"/>
    </font>
    <font>
      <b/>
      <u/>
      <sz val="16"/>
      <color rgb="FFFFFFFF"/>
      <name val="Arial"/>
    </font>
    <font>
      <sz val="11"/>
      <color theme="1"/>
      <name val="Arial"/>
    </font>
    <font>
      <b/>
      <sz val="14"/>
      <color rgb="FF132E57"/>
      <name val="Arial"/>
    </font>
    <font>
      <i/>
      <sz val="11"/>
      <color rgb="FF44546A"/>
      <name val="Arial"/>
    </font>
    <font>
      <b/>
      <sz val="20"/>
      <color rgb="FF4472C4"/>
      <name val="Arial"/>
    </font>
    <font>
      <b/>
      <sz val="11"/>
      <color theme="1"/>
      <name val="Arial"/>
    </font>
    <font>
      <sz val="10"/>
      <color theme="1"/>
      <name val="Arial"/>
    </font>
    <font>
      <u/>
      <sz val="12"/>
      <color theme="10"/>
      <name val="Arial"/>
    </font>
    <font>
      <sz val="10"/>
      <color rgb="FF002060"/>
      <name val="Arial"/>
    </font>
    <font>
      <sz val="12"/>
      <color theme="1"/>
      <name val="Arial"/>
    </font>
    <font>
      <u/>
      <sz val="10"/>
      <color theme="10"/>
      <name val="Arial"/>
    </font>
    <font>
      <b/>
      <sz val="12"/>
      <color theme="0"/>
      <name val="Arial"/>
    </font>
    <font>
      <sz val="11"/>
      <color theme="0"/>
      <name val="Arial"/>
    </font>
    <font>
      <sz val="10"/>
      <color theme="0"/>
      <name val="Arial"/>
    </font>
    <font>
      <b/>
      <sz val="12"/>
      <color rgb="FFFFFFFF"/>
      <name val="Arial"/>
    </font>
    <font>
      <b/>
      <i/>
      <sz val="11"/>
      <color rgb="FFFA621C"/>
      <name val="Arial"/>
    </font>
    <font>
      <sz val="10"/>
      <color rgb="FF000000"/>
      <name val="Arial"/>
    </font>
    <font>
      <i/>
      <sz val="10"/>
      <color theme="1"/>
      <name val="Arial"/>
    </font>
    <font>
      <sz val="10"/>
      <color rgb="FFFF0000"/>
      <name val="Arial"/>
    </font>
    <font>
      <b/>
      <sz val="14"/>
      <color rgb="FF3271D2"/>
      <name val="Arial"/>
    </font>
    <font>
      <b/>
      <sz val="10"/>
      <color rgb="FF3271D2"/>
      <name val="Arial"/>
    </font>
    <font>
      <b/>
      <sz val="10"/>
      <color theme="0"/>
      <name val="Arial"/>
    </font>
    <font>
      <sz val="10"/>
      <name val="Arial"/>
    </font>
    <font>
      <sz val="10"/>
      <color rgb="FF3271D2"/>
      <name val="Arial"/>
    </font>
    <font>
      <b/>
      <sz val="10"/>
      <color theme="1"/>
      <name val="Arial"/>
    </font>
    <font>
      <b/>
      <sz val="10"/>
      <color rgb="FF0000FF"/>
      <name val="Arial"/>
    </font>
    <font>
      <b/>
      <sz val="10"/>
      <name val="Arial"/>
    </font>
    <font>
      <i/>
      <sz val="10"/>
      <name val="Arial"/>
    </font>
    <font>
      <i/>
      <sz val="9"/>
      <color rgb="FF595959"/>
      <name val="Arial"/>
    </font>
    <font>
      <b/>
      <sz val="12"/>
      <color rgb="FF3271D2"/>
      <name val="Arial"/>
    </font>
    <font>
      <sz val="10"/>
      <color rgb="FF0000FF"/>
      <name val="Arial"/>
    </font>
    <font>
      <b/>
      <sz val="11"/>
      <name val="Arial"/>
    </font>
    <font>
      <b/>
      <sz val="10"/>
      <color rgb="FF000000"/>
      <name val="Arial"/>
    </font>
  </fonts>
  <fills count="8">
    <fill>
      <patternFill patternType="none"/>
    </fill>
    <fill>
      <patternFill patternType="gray125"/>
    </fill>
    <fill>
      <patternFill patternType="solid">
        <fgColor rgb="FF0B3D91"/>
      </patternFill>
    </fill>
    <fill>
      <patternFill patternType="solid">
        <fgColor rgb="FF3271D2"/>
      </patternFill>
    </fill>
    <fill>
      <patternFill patternType="solid">
        <fgColor rgb="FF132E57"/>
        <bgColor rgb="FF132E57"/>
      </patternFill>
    </fill>
    <fill>
      <patternFill patternType="solid">
        <fgColor rgb="FFD9E5F7"/>
      </patternFill>
    </fill>
    <fill>
      <patternFill patternType="solid">
        <fgColor rgb="FFD9E5F7"/>
        <bgColor rgb="FF000000"/>
      </patternFill>
    </fill>
    <fill>
      <patternFill patternType="solid">
        <fgColor rgb="FFFFFF00"/>
      </patternFill>
    </fill>
  </fills>
  <borders count="11">
    <border>
      <left/>
      <right/>
      <top/>
      <bottom/>
      <diagonal/>
    </border>
    <border>
      <left style="thick">
        <color rgb="FF132E57"/>
      </left>
      <right/>
      <top style="thick">
        <color rgb="FF132E57"/>
      </top>
      <bottom/>
      <diagonal/>
    </border>
    <border>
      <left/>
      <right/>
      <top style="thick">
        <color rgb="FF132E57"/>
      </top>
      <bottom/>
      <diagonal/>
    </border>
    <border>
      <left/>
      <right style="thick">
        <color rgb="FF132E57"/>
      </right>
      <top style="thick">
        <color rgb="FF132E57"/>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s>
  <cellStyleXfs count="1">
    <xf numFmtId="0" fontId="0" fillId="0" borderId="0"/>
  </cellStyleXfs>
  <cellXfs count="82">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applyProtection="1">
      <protection locked="0"/>
    </xf>
    <xf numFmtId="0" fontId="3" fillId="0" borderId="0" xfId="0" applyFont="1" applyAlignment="1">
      <alignment horizontal="right"/>
    </xf>
    <xf numFmtId="0" fontId="2" fillId="0" borderId="0" xfId="0" applyFont="1" applyProtection="1">
      <protection locked="0"/>
    </xf>
    <xf numFmtId="0" fontId="6" fillId="0" borderId="0" xfId="0" applyFont="1"/>
    <xf numFmtId="0" fontId="3" fillId="0" borderId="6" xfId="0" applyFont="1" applyBorder="1" applyProtection="1">
      <protection locked="0"/>
    </xf>
    <xf numFmtId="0" fontId="7" fillId="0" borderId="0" xfId="0" applyFont="1"/>
    <xf numFmtId="164" fontId="8" fillId="0" borderId="0" xfId="0" applyNumberFormat="1" applyFont="1" applyProtection="1">
      <protection locked="0"/>
    </xf>
    <xf numFmtId="0" fontId="9" fillId="0" borderId="0" xfId="0" applyFont="1" applyProtection="1">
      <protection locked="0"/>
    </xf>
    <xf numFmtId="164" fontId="10" fillId="0" borderId="0" xfId="0" applyNumberFormat="1" applyFont="1"/>
    <xf numFmtId="164" fontId="11" fillId="0" borderId="0" xfId="0" applyNumberFormat="1" applyFont="1"/>
    <xf numFmtId="0" fontId="12" fillId="0" borderId="0" xfId="0" applyFont="1"/>
    <xf numFmtId="164" fontId="13" fillId="0" borderId="0" xfId="0" applyNumberFormat="1" applyFont="1"/>
    <xf numFmtId="0" fontId="14" fillId="0" borderId="0" xfId="0" applyFont="1"/>
    <xf numFmtId="0" fontId="2" fillId="0" borderId="7" xfId="0" applyFont="1" applyBorder="1"/>
    <xf numFmtId="0" fontId="2" fillId="0" borderId="8" xfId="0" applyFont="1" applyBorder="1"/>
    <xf numFmtId="0" fontId="2" fillId="0" borderId="9" xfId="0" applyFont="1" applyBorder="1"/>
    <xf numFmtId="0" fontId="2" fillId="4" borderId="0" xfId="0" applyFont="1" applyFill="1"/>
    <xf numFmtId="165" fontId="16" fillId="0" borderId="0" xfId="0" applyNumberFormat="1" applyFont="1" applyAlignment="1">
      <alignment horizontal="center"/>
    </xf>
    <xf numFmtId="166" fontId="18" fillId="0" borderId="0" xfId="0" applyNumberFormat="1" applyFont="1" applyAlignment="1">
      <alignment horizontal="right"/>
    </xf>
    <xf numFmtId="166" fontId="7" fillId="0" borderId="0" xfId="0" applyNumberFormat="1" applyFont="1" applyProtection="1">
      <protection locked="0"/>
    </xf>
    <xf numFmtId="0" fontId="19" fillId="0" borderId="0" xfId="0" applyFont="1" applyAlignment="1">
      <alignment horizontal="left"/>
    </xf>
    <xf numFmtId="37" fontId="20" fillId="6" borderId="0" xfId="0" applyNumberFormat="1" applyFont="1" applyFill="1" applyAlignment="1">
      <alignment vertical="center"/>
    </xf>
    <xf numFmtId="37" fontId="21" fillId="6" borderId="0" xfId="0" applyNumberFormat="1" applyFont="1" applyFill="1" applyAlignment="1">
      <alignment vertical="center"/>
    </xf>
    <xf numFmtId="37" fontId="22" fillId="6" borderId="0" xfId="0" applyNumberFormat="1" applyFont="1" applyFill="1" applyAlignment="1">
      <alignment vertical="center"/>
    </xf>
    <xf numFmtId="37" fontId="14" fillId="6" borderId="0" xfId="0" applyNumberFormat="1" applyFont="1" applyFill="1" applyAlignment="1">
      <alignment vertical="center"/>
    </xf>
    <xf numFmtId="167" fontId="22" fillId="6" borderId="0" xfId="0" applyNumberFormat="1" applyFont="1" applyFill="1" applyAlignment="1">
      <alignment horizontal="right"/>
    </xf>
    <xf numFmtId="0" fontId="23" fillId="0" borderId="0" xfId="0" applyFont="1"/>
    <xf numFmtId="37" fontId="7" fillId="0" borderId="0" xfId="0" applyNumberFormat="1" applyFont="1" applyAlignment="1">
      <alignment vertical="center"/>
    </xf>
    <xf numFmtId="3" fontId="7" fillId="0" borderId="0" xfId="0" applyNumberFormat="1" applyFont="1"/>
    <xf numFmtId="166" fontId="18" fillId="0" borderId="0" xfId="0" applyNumberFormat="1" applyFont="1" applyProtection="1">
      <protection locked="0"/>
    </xf>
    <xf numFmtId="166" fontId="18" fillId="0" borderId="0" xfId="0" applyNumberFormat="1" applyFont="1" applyAlignment="1" applyProtection="1">
      <alignment horizontal="center"/>
      <protection locked="0"/>
    </xf>
    <xf numFmtId="168" fontId="24" fillId="0" borderId="0" xfId="0" applyNumberFormat="1" applyFont="1"/>
    <xf numFmtId="0" fontId="25" fillId="0" borderId="0" xfId="0" applyFont="1" applyAlignment="1">
      <alignment horizontal="left"/>
    </xf>
    <xf numFmtId="0" fontId="25" fillId="0" borderId="0" xfId="0" applyFont="1"/>
    <xf numFmtId="0" fontId="25" fillId="0" borderId="0" xfId="0" applyFont="1" applyAlignment="1">
      <alignment horizontal="right"/>
    </xf>
    <xf numFmtId="0" fontId="17" fillId="0" borderId="0" xfId="0" applyFont="1"/>
    <xf numFmtId="168" fontId="17" fillId="0" borderId="0" xfId="0" applyNumberFormat="1" applyFont="1"/>
    <xf numFmtId="168" fontId="17" fillId="0" borderId="0" xfId="0" applyNumberFormat="1" applyFont="1" applyAlignment="1">
      <alignment horizontal="right"/>
    </xf>
    <xf numFmtId="9" fontId="7" fillId="0" borderId="0" xfId="0" applyNumberFormat="1" applyFont="1"/>
    <xf numFmtId="0" fontId="7" fillId="0" borderId="10" xfId="0" applyFont="1" applyBorder="1"/>
    <xf numFmtId="169" fontId="23" fillId="0" borderId="0" xfId="0" applyNumberFormat="1" applyFont="1"/>
    <xf numFmtId="37" fontId="26" fillId="0" borderId="0" xfId="0" applyNumberFormat="1" applyFont="1" applyAlignment="1">
      <alignment vertical="center"/>
    </xf>
    <xf numFmtId="37" fontId="22" fillId="0" borderId="0" xfId="0" applyNumberFormat="1" applyFont="1" applyAlignment="1">
      <alignment vertical="center"/>
    </xf>
    <xf numFmtId="37" fontId="14" fillId="0" borderId="0" xfId="0" applyNumberFormat="1" applyFont="1" applyAlignment="1">
      <alignment vertical="center"/>
    </xf>
    <xf numFmtId="167" fontId="22" fillId="0" borderId="0" xfId="0" applyNumberFormat="1" applyFont="1" applyAlignment="1">
      <alignment horizontal="right"/>
    </xf>
    <xf numFmtId="0" fontId="27" fillId="0" borderId="0" xfId="0" applyFont="1"/>
    <xf numFmtId="170" fontId="17" fillId="0" borderId="0" xfId="0" applyNumberFormat="1" applyFont="1"/>
    <xf numFmtId="9" fontId="17" fillId="0" borderId="0" xfId="0" applyNumberFormat="1" applyFont="1"/>
    <xf numFmtId="168" fontId="7" fillId="0" borderId="0" xfId="0" applyNumberFormat="1" applyFont="1" applyAlignment="1">
      <alignment horizontal="right"/>
    </xf>
    <xf numFmtId="168" fontId="7" fillId="0" borderId="0" xfId="0" applyNumberFormat="1" applyFont="1"/>
    <xf numFmtId="0" fontId="17" fillId="0" borderId="0" xfId="0" applyFont="1" applyAlignment="1">
      <alignment horizontal="left"/>
    </xf>
    <xf numFmtId="0" fontId="23" fillId="0" borderId="10" xfId="0" applyFont="1" applyBorder="1"/>
    <xf numFmtId="0" fontId="17" fillId="0" borderId="10" xfId="0" applyFont="1" applyBorder="1"/>
    <xf numFmtId="0" fontId="28" fillId="0" borderId="10" xfId="0" applyFont="1" applyBorder="1" applyAlignment="1">
      <alignment horizontal="center"/>
    </xf>
    <xf numFmtId="170" fontId="17" fillId="0" borderId="10" xfId="0" applyNumberFormat="1" applyFont="1" applyBorder="1"/>
    <xf numFmtId="171" fontId="31" fillId="7" borderId="0" xfId="0" applyNumberFormat="1" applyFont="1" applyFill="1"/>
    <xf numFmtId="1" fontId="31" fillId="7" borderId="0" xfId="0" applyNumberFormat="1" applyFont="1" applyFill="1"/>
    <xf numFmtId="171" fontId="17" fillId="0" borderId="0" xfId="0" applyNumberFormat="1" applyFont="1"/>
    <xf numFmtId="0" fontId="32" fillId="0" borderId="0" xfId="0" applyFont="1"/>
    <xf numFmtId="171" fontId="33" fillId="0" borderId="0" xfId="0" applyNumberFormat="1" applyFont="1"/>
    <xf numFmtId="0" fontId="27" fillId="0" borderId="0" xfId="0" applyFont="1" applyAlignment="1">
      <alignment horizontal="center"/>
    </xf>
    <xf numFmtId="0" fontId="31" fillId="7" borderId="0" xfId="0" applyFont="1" applyFill="1"/>
    <xf numFmtId="172" fontId="17" fillId="0" borderId="0" xfId="0" applyNumberFormat="1" applyFont="1"/>
    <xf numFmtId="0" fontId="33" fillId="0" borderId="0" xfId="0" applyFont="1"/>
    <xf numFmtId="0" fontId="1" fillId="2" borderId="0" xfId="0" applyFont="1" applyFill="1" applyAlignment="1">
      <alignment horizontal="center" vertical="center"/>
    </xf>
    <xf numFmtId="0" fontId="0" fillId="0" borderId="0" xfId="0"/>
    <xf numFmtId="0" fontId="3" fillId="0" borderId="0" xfId="0" applyFont="1" applyAlignment="1">
      <alignment horizontal="center" vertical="center"/>
    </xf>
    <xf numFmtId="0" fontId="4" fillId="0" borderId="0" xfId="0" applyFont="1" applyAlignment="1">
      <alignment horizontal="center" vertical="center"/>
    </xf>
    <xf numFmtId="166" fontId="17" fillId="5" borderId="0" xfId="0" applyNumberFormat="1" applyFont="1" applyFill="1" applyAlignment="1" applyProtection="1">
      <alignment horizontal="left" vertical="top" wrapText="1" indent="1"/>
      <protection locked="0"/>
    </xf>
    <xf numFmtId="0" fontId="0" fillId="0" borderId="0" xfId="0" applyProtection="1">
      <protection locked="0"/>
    </xf>
    <xf numFmtId="0" fontId="15" fillId="3" borderId="0" xfId="0" applyFont="1" applyFill="1" applyAlignment="1">
      <alignment horizontal="left" vertical="center" indent="1"/>
    </xf>
    <xf numFmtId="0" fontId="29" fillId="0" borderId="0" xfId="0" applyFont="1"/>
    <xf numFmtId="0" fontId="30" fillId="5" borderId="0" xfId="0" applyFont="1" applyFill="1"/>
    <xf numFmtId="0" fontId="3" fillId="0" borderId="0" xfId="0" applyFont="1"/>
    <xf numFmtId="0" fontId="29" fillId="0" borderId="0" xfId="0" applyFont="1" applyAlignment="1">
      <alignment vertical="center" wrapText="1"/>
    </xf>
  </cellXfs>
  <cellStyles count="1">
    <cellStyle name="Normal" xfId="0" builtinId="0"/>
  </cellStyles>
  <dxfs count="6">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H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71" t="s">
        <v>0</v>
      </c>
      <c r="B1" s="72"/>
      <c r="C1" s="72"/>
      <c r="D1" s="72"/>
      <c r="E1" s="72"/>
      <c r="F1" s="72"/>
      <c r="G1" s="72"/>
      <c r="H1" s="72"/>
      <c r="I1" s="1"/>
      <c r="J1" s="1"/>
      <c r="K1" s="1"/>
      <c r="L1" s="1"/>
      <c r="M1" s="1"/>
      <c r="N1" s="1"/>
    </row>
    <row r="2" spans="1:14" ht="19.5" customHeight="1" x14ac:dyDescent="0.35">
      <c r="A2" s="1"/>
      <c r="B2" s="2"/>
      <c r="C2" s="3"/>
      <c r="D2" s="3"/>
      <c r="E2" s="3"/>
      <c r="F2" s="3"/>
      <c r="G2" s="3"/>
      <c r="H2" s="3"/>
      <c r="I2" s="3"/>
      <c r="J2" s="3"/>
      <c r="K2" s="3"/>
      <c r="L2" s="3"/>
      <c r="M2" s="4"/>
      <c r="N2" s="1"/>
    </row>
    <row r="3" spans="1:14" ht="22" customHeight="1" x14ac:dyDescent="0.35">
      <c r="A3" s="73" t="s">
        <v>1</v>
      </c>
      <c r="B3" s="72"/>
      <c r="C3" s="72"/>
      <c r="D3" s="72"/>
      <c r="E3" s="72"/>
      <c r="F3" s="72"/>
      <c r="G3" s="72"/>
      <c r="H3" s="72"/>
      <c r="I3" s="1"/>
      <c r="J3" s="1"/>
      <c r="K3" s="1"/>
      <c r="L3" s="1"/>
      <c r="M3" s="5"/>
      <c r="N3" s="1"/>
    </row>
    <row r="4" spans="1:14" ht="19.5" customHeight="1" x14ac:dyDescent="0.35">
      <c r="A4" s="1"/>
      <c r="B4" s="6"/>
      <c r="C4" s="1"/>
      <c r="D4" s="1"/>
      <c r="E4" s="1"/>
      <c r="F4" s="1"/>
      <c r="G4" s="1"/>
      <c r="H4" s="1"/>
      <c r="I4" s="1"/>
      <c r="J4" s="1"/>
      <c r="K4" s="1"/>
      <c r="L4" s="1"/>
      <c r="M4" s="5"/>
      <c r="N4" s="1"/>
    </row>
    <row r="5" spans="1:14" ht="18" customHeight="1" x14ac:dyDescent="0.35">
      <c r="A5" s="74" t="s">
        <v>2</v>
      </c>
      <c r="B5" s="72"/>
      <c r="C5" s="72"/>
      <c r="D5" s="72"/>
      <c r="E5" s="72"/>
      <c r="F5" s="72"/>
      <c r="G5" s="72"/>
      <c r="H5" s="72"/>
      <c r="I5" s="1"/>
      <c r="J5" s="1"/>
      <c r="K5" s="1"/>
      <c r="L5" s="1"/>
      <c r="M5" s="5"/>
      <c r="N5" s="1"/>
    </row>
    <row r="6" spans="1:14" ht="19.5" customHeight="1" x14ac:dyDescent="0.35">
      <c r="A6" s="1"/>
      <c r="B6" s="6"/>
      <c r="C6" s="1"/>
      <c r="D6" s="1"/>
      <c r="E6" s="1"/>
      <c r="F6" s="1"/>
      <c r="G6" s="1"/>
      <c r="H6" s="1"/>
      <c r="I6" s="1"/>
      <c r="J6" s="1"/>
      <c r="K6" s="1"/>
      <c r="L6" s="1"/>
      <c r="M6" s="5"/>
      <c r="N6" s="1"/>
    </row>
    <row r="7" spans="1:14" ht="19.5" customHeight="1" x14ac:dyDescent="0.35">
      <c r="A7" s="1"/>
      <c r="B7" s="6"/>
      <c r="C7" s="1"/>
      <c r="D7" s="1"/>
      <c r="E7" s="1"/>
      <c r="F7" s="1"/>
      <c r="G7" s="1"/>
      <c r="H7" s="1"/>
      <c r="I7" s="1"/>
      <c r="J7" s="1"/>
      <c r="K7" s="1"/>
      <c r="L7" s="1"/>
      <c r="M7" s="5"/>
      <c r="N7" s="1"/>
    </row>
    <row r="8" spans="1:14" ht="19.5" customHeight="1" x14ac:dyDescent="0.35">
      <c r="A8" s="1"/>
      <c r="B8" s="6"/>
      <c r="C8" s="1"/>
      <c r="D8" s="1"/>
      <c r="E8" s="1"/>
      <c r="F8" s="1"/>
      <c r="G8" s="1"/>
      <c r="H8" s="1"/>
      <c r="I8" s="1"/>
      <c r="J8" s="1"/>
      <c r="K8" s="1"/>
      <c r="L8" s="1"/>
      <c r="M8" s="5"/>
      <c r="N8" s="1"/>
    </row>
    <row r="9" spans="1:14" ht="19.5" customHeight="1" x14ac:dyDescent="0.35">
      <c r="A9" s="1"/>
      <c r="B9" s="6"/>
      <c r="C9" s="1"/>
      <c r="D9" s="1"/>
      <c r="E9" s="1"/>
      <c r="F9" s="1"/>
      <c r="G9" s="1"/>
      <c r="H9" s="1"/>
      <c r="I9" s="1"/>
      <c r="J9" s="1"/>
      <c r="K9" s="1"/>
      <c r="L9" s="1"/>
      <c r="M9" s="5"/>
      <c r="N9" s="1"/>
    </row>
    <row r="10" spans="1:14" ht="19.5" customHeight="1" x14ac:dyDescent="0.35">
      <c r="A10" s="1"/>
      <c r="B10" s="6"/>
      <c r="C10" s="1"/>
      <c r="D10" s="1"/>
      <c r="E10" s="1"/>
      <c r="F10" s="1"/>
      <c r="G10" s="1"/>
      <c r="H10" s="1"/>
      <c r="I10" s="1"/>
      <c r="J10" s="1"/>
      <c r="K10" s="1"/>
      <c r="L10" s="1"/>
      <c r="M10" s="5"/>
      <c r="N10" s="1"/>
    </row>
    <row r="11" spans="1:14" ht="28.5" customHeight="1" x14ac:dyDescent="0.5">
      <c r="A11" s="1"/>
      <c r="B11" s="6"/>
      <c r="C11" s="7"/>
      <c r="D11" s="1"/>
      <c r="E11" s="1"/>
      <c r="F11" s="1"/>
      <c r="G11" s="1"/>
      <c r="H11" s="1"/>
      <c r="I11" s="1"/>
      <c r="J11" s="1"/>
      <c r="K11" s="1"/>
      <c r="L11" s="8"/>
      <c r="M11" s="5"/>
      <c r="N11" s="1"/>
    </row>
    <row r="12" spans="1:14" ht="19.5" customHeight="1" x14ac:dyDescent="0.35">
      <c r="A12" s="1"/>
      <c r="B12" s="6"/>
      <c r="C12" s="9"/>
      <c r="D12" s="1"/>
      <c r="E12" s="1"/>
      <c r="F12" s="1"/>
      <c r="G12" s="1"/>
      <c r="H12" s="1"/>
      <c r="I12" s="1"/>
      <c r="J12" s="1"/>
      <c r="K12" s="10"/>
      <c r="L12" s="1"/>
      <c r="M12" s="5"/>
      <c r="N12" s="1"/>
    </row>
    <row r="13" spans="1:14" ht="19.5" customHeight="1" x14ac:dyDescent="0.4">
      <c r="A13" s="1"/>
      <c r="B13" s="6"/>
      <c r="C13" s="11"/>
      <c r="D13" s="12"/>
      <c r="E13" s="12"/>
      <c r="F13" s="12"/>
      <c r="G13" s="12"/>
      <c r="H13" s="12"/>
      <c r="I13" s="12"/>
      <c r="J13" s="12"/>
      <c r="K13" s="12"/>
      <c r="L13" s="12"/>
      <c r="M13" s="5"/>
      <c r="N13" s="1"/>
    </row>
    <row r="14" spans="1:14" ht="19.5" customHeight="1" x14ac:dyDescent="0.35">
      <c r="A14" s="1"/>
      <c r="B14" s="6"/>
      <c r="C14" s="1"/>
      <c r="D14" s="12"/>
      <c r="E14" s="12"/>
      <c r="F14" s="12"/>
      <c r="G14" s="12"/>
      <c r="H14" s="12"/>
      <c r="I14" s="12"/>
      <c r="J14" s="12"/>
      <c r="K14" s="12"/>
      <c r="L14" s="12"/>
      <c r="M14" s="5"/>
      <c r="N14" s="1"/>
    </row>
    <row r="15" spans="1:14" ht="19.5" customHeight="1" x14ac:dyDescent="0.35">
      <c r="A15" s="1"/>
      <c r="B15" s="6"/>
      <c r="C15" s="13"/>
      <c r="D15" s="12"/>
      <c r="E15" s="12"/>
      <c r="F15" s="12"/>
      <c r="G15" s="12"/>
      <c r="H15" s="12"/>
      <c r="I15" s="12"/>
      <c r="J15" s="12"/>
      <c r="K15" s="12"/>
      <c r="L15" s="12"/>
      <c r="M15" s="5"/>
      <c r="N15" s="1"/>
    </row>
    <row r="16" spans="1:14" ht="19.5" customHeight="1" x14ac:dyDescent="0.35">
      <c r="A16" s="1"/>
      <c r="B16" s="6"/>
      <c r="C16" s="1"/>
      <c r="D16" s="12"/>
      <c r="E16" s="12"/>
      <c r="F16" s="12"/>
      <c r="G16" s="12"/>
      <c r="H16" s="12"/>
      <c r="I16" s="12"/>
      <c r="J16" s="12"/>
      <c r="K16" s="12"/>
      <c r="L16" s="12"/>
      <c r="M16" s="5"/>
      <c r="N16" s="1"/>
    </row>
    <row r="17" spans="1:14" ht="19.5" customHeight="1" x14ac:dyDescent="0.35">
      <c r="A17" s="1"/>
      <c r="B17" s="6"/>
      <c r="C17" s="1"/>
      <c r="D17" s="12"/>
      <c r="E17" s="12"/>
      <c r="F17" s="12"/>
      <c r="G17" s="12"/>
      <c r="H17" s="12"/>
      <c r="I17" s="12"/>
      <c r="J17" s="12"/>
      <c r="K17" s="12"/>
      <c r="L17" s="12"/>
      <c r="M17" s="5"/>
      <c r="N17" s="1"/>
    </row>
    <row r="18" spans="1:14" ht="19.5" customHeight="1" x14ac:dyDescent="0.35">
      <c r="A18" s="1"/>
      <c r="B18" s="6"/>
      <c r="C18" s="1"/>
      <c r="D18" s="12"/>
      <c r="E18" s="12"/>
      <c r="F18" s="12"/>
      <c r="G18" s="12"/>
      <c r="H18" s="12"/>
      <c r="I18" s="12"/>
      <c r="J18" s="12"/>
      <c r="K18" s="12"/>
      <c r="L18" s="12"/>
      <c r="M18" s="5"/>
      <c r="N18" s="1"/>
    </row>
    <row r="19" spans="1:14" ht="19.5" customHeight="1" x14ac:dyDescent="0.35">
      <c r="A19" s="1"/>
      <c r="B19" s="6"/>
      <c r="C19" s="1"/>
      <c r="D19" s="12"/>
      <c r="E19" s="12"/>
      <c r="F19" s="12"/>
      <c r="G19" s="12"/>
      <c r="H19" s="12"/>
      <c r="I19" s="12"/>
      <c r="J19" s="12"/>
      <c r="K19" s="12"/>
      <c r="L19" s="12"/>
      <c r="M19" s="5"/>
      <c r="N19" s="1"/>
    </row>
    <row r="20" spans="1:14" ht="19.5" customHeight="1" x14ac:dyDescent="0.35">
      <c r="A20" s="1"/>
      <c r="B20" s="6"/>
      <c r="C20" s="14"/>
      <c r="D20" s="12"/>
      <c r="E20" s="12"/>
      <c r="F20" s="12"/>
      <c r="G20" s="12"/>
      <c r="H20" s="12"/>
      <c r="I20" s="12"/>
      <c r="J20" s="12"/>
      <c r="K20" s="12"/>
      <c r="L20" s="12"/>
      <c r="M20" s="5"/>
      <c r="N20" s="1"/>
    </row>
    <row r="21" spans="1:14" ht="19.5" customHeight="1" x14ac:dyDescent="0.35">
      <c r="A21" s="1"/>
      <c r="B21" s="6"/>
      <c r="C21" s="14"/>
      <c r="D21" s="12"/>
      <c r="E21" s="12"/>
      <c r="F21" s="12"/>
      <c r="G21" s="12"/>
      <c r="H21" s="12"/>
      <c r="I21" s="12"/>
      <c r="J21" s="12"/>
      <c r="K21" s="12"/>
      <c r="L21" s="12"/>
      <c r="M21" s="5"/>
      <c r="N21" s="1"/>
    </row>
    <row r="22" spans="1:14" ht="19.5" customHeight="1" x14ac:dyDescent="0.35">
      <c r="A22" s="1"/>
      <c r="B22" s="6"/>
      <c r="C22" s="14"/>
      <c r="D22" s="12"/>
      <c r="E22" s="12"/>
      <c r="F22" s="12"/>
      <c r="G22" s="12"/>
      <c r="H22" s="12"/>
      <c r="I22" s="12"/>
      <c r="J22" s="12"/>
      <c r="K22" s="12"/>
      <c r="L22" s="12"/>
      <c r="M22" s="5"/>
      <c r="N22" s="1"/>
    </row>
    <row r="23" spans="1:14" ht="19.5" customHeight="1" x14ac:dyDescent="0.35">
      <c r="A23" s="1"/>
      <c r="B23" s="6"/>
      <c r="C23" s="14"/>
      <c r="D23" s="12"/>
      <c r="E23" s="12"/>
      <c r="F23" s="12"/>
      <c r="G23" s="12"/>
      <c r="H23" s="12"/>
      <c r="I23" s="12"/>
      <c r="J23" s="12"/>
      <c r="K23" s="12"/>
      <c r="L23" s="12"/>
      <c r="M23" s="5"/>
      <c r="N23" s="1"/>
    </row>
    <row r="24" spans="1:14" ht="19.5" customHeight="1" x14ac:dyDescent="0.35">
      <c r="A24" s="1"/>
      <c r="B24" s="6"/>
      <c r="C24" s="14"/>
      <c r="D24" s="12"/>
      <c r="E24" s="12"/>
      <c r="F24" s="12"/>
      <c r="G24" s="12"/>
      <c r="H24" s="12"/>
      <c r="I24" s="12"/>
      <c r="J24" s="12"/>
      <c r="K24" s="12"/>
      <c r="L24" s="12"/>
      <c r="M24" s="5"/>
      <c r="N24" s="1"/>
    </row>
    <row r="25" spans="1:14" ht="19.5" customHeight="1" x14ac:dyDescent="0.35">
      <c r="A25" s="1"/>
      <c r="B25" s="6"/>
      <c r="C25" s="14"/>
      <c r="D25" s="12"/>
      <c r="E25" s="12"/>
      <c r="F25" s="12"/>
      <c r="G25" s="12"/>
      <c r="H25" s="12"/>
      <c r="I25" s="12"/>
      <c r="J25" s="12"/>
      <c r="K25" s="12"/>
      <c r="L25" s="12"/>
      <c r="M25" s="5"/>
      <c r="N25" s="1"/>
    </row>
    <row r="26" spans="1:14" ht="19.5" customHeight="1" x14ac:dyDescent="0.35">
      <c r="A26" s="1"/>
      <c r="B26" s="6"/>
      <c r="C26" s="15"/>
      <c r="D26" s="12"/>
      <c r="E26" s="12"/>
      <c r="F26" s="12"/>
      <c r="G26" s="12"/>
      <c r="H26" s="12"/>
      <c r="I26" s="12"/>
      <c r="J26" s="12"/>
      <c r="K26" s="12"/>
      <c r="L26" s="12"/>
      <c r="M26" s="5"/>
      <c r="N26" s="1"/>
    </row>
    <row r="27" spans="1:14" ht="19.5" customHeight="1" x14ac:dyDescent="0.35">
      <c r="A27" s="1"/>
      <c r="B27" s="6"/>
      <c r="C27" s="15"/>
      <c r="D27" s="12"/>
      <c r="E27" s="12"/>
      <c r="F27" s="12"/>
      <c r="G27" s="12"/>
      <c r="H27" s="12"/>
      <c r="I27" s="12"/>
      <c r="J27" s="12"/>
      <c r="K27" s="12"/>
      <c r="L27" s="12"/>
      <c r="M27" s="5"/>
      <c r="N27" s="1"/>
    </row>
    <row r="28" spans="1:14" ht="19.5" customHeight="1" x14ac:dyDescent="0.35">
      <c r="A28" s="1"/>
      <c r="B28" s="6"/>
      <c r="C28" s="16"/>
      <c r="D28" s="12"/>
      <c r="E28" s="12"/>
      <c r="F28" s="12"/>
      <c r="G28" s="12"/>
      <c r="H28" s="12"/>
      <c r="I28" s="12"/>
      <c r="J28" s="12"/>
      <c r="K28" s="12"/>
      <c r="L28" s="12"/>
      <c r="M28" s="5"/>
      <c r="N28" s="1"/>
    </row>
    <row r="29" spans="1:14" ht="19.5" customHeight="1" x14ac:dyDescent="0.35">
      <c r="A29" s="1"/>
      <c r="B29" s="6"/>
      <c r="C29" s="12"/>
      <c r="D29" s="12"/>
      <c r="E29" s="12"/>
      <c r="F29" s="12"/>
      <c r="G29" s="12"/>
      <c r="H29" s="12"/>
      <c r="I29" s="12"/>
      <c r="J29" s="12"/>
      <c r="K29" s="12"/>
      <c r="L29" s="12"/>
      <c r="M29" s="5"/>
      <c r="N29" s="1"/>
    </row>
    <row r="30" spans="1:14" ht="19.5" customHeight="1" x14ac:dyDescent="0.35">
      <c r="A30" s="1"/>
      <c r="B30" s="6"/>
      <c r="C30" s="12"/>
      <c r="D30" s="12"/>
      <c r="E30" s="12"/>
      <c r="F30" s="12"/>
      <c r="G30" s="12"/>
      <c r="H30" s="12"/>
      <c r="I30" s="12"/>
      <c r="J30" s="12"/>
      <c r="K30" s="12"/>
      <c r="L30" s="12"/>
      <c r="M30" s="5"/>
      <c r="N30" s="1"/>
    </row>
    <row r="31" spans="1:14" ht="19.5" customHeight="1" x14ac:dyDescent="0.35">
      <c r="A31" s="1"/>
      <c r="B31" s="6"/>
      <c r="C31" s="17"/>
      <c r="D31" s="12"/>
      <c r="E31" s="12"/>
      <c r="F31" s="12"/>
      <c r="G31" s="12"/>
      <c r="H31" s="12"/>
      <c r="I31" s="12"/>
      <c r="J31" s="12"/>
      <c r="K31" s="12"/>
      <c r="L31" s="12"/>
      <c r="M31" s="5"/>
      <c r="N31" s="1"/>
    </row>
    <row r="32" spans="1:14" ht="19.5" customHeight="1" x14ac:dyDescent="0.35">
      <c r="A32" s="1"/>
      <c r="B32" s="6"/>
      <c r="C32" s="18"/>
      <c r="D32" s="19"/>
      <c r="E32" s="19"/>
      <c r="F32" s="19"/>
      <c r="G32" s="19"/>
      <c r="H32" s="19"/>
      <c r="I32" s="19"/>
      <c r="J32" s="19"/>
      <c r="K32" s="19"/>
      <c r="L32" s="19"/>
      <c r="M32" s="5"/>
      <c r="N32" s="1"/>
    </row>
    <row r="33" spans="1:14" ht="19.5" customHeight="1" x14ac:dyDescent="0.35">
      <c r="A33" s="1"/>
      <c r="B33" s="6"/>
      <c r="C33" s="18"/>
      <c r="D33" s="19"/>
      <c r="E33" s="19"/>
      <c r="F33" s="19"/>
      <c r="G33" s="19"/>
      <c r="H33" s="19"/>
      <c r="I33" s="19"/>
      <c r="J33" s="19"/>
      <c r="K33" s="19"/>
      <c r="L33" s="19"/>
      <c r="M33" s="5"/>
      <c r="N33" s="1"/>
    </row>
    <row r="34" spans="1:14" ht="19.5" customHeight="1" x14ac:dyDescent="0.35">
      <c r="A34" s="1"/>
      <c r="B34" s="6"/>
      <c r="C34" s="18"/>
      <c r="D34" s="19"/>
      <c r="E34" s="19"/>
      <c r="F34" s="19"/>
      <c r="G34" s="19"/>
      <c r="H34" s="19"/>
      <c r="I34" s="19"/>
      <c r="J34" s="19"/>
      <c r="K34" s="19"/>
      <c r="L34" s="19"/>
      <c r="M34" s="5"/>
      <c r="N34" s="1"/>
    </row>
    <row r="35" spans="1:14" ht="19.5" customHeight="1" x14ac:dyDescent="0.35">
      <c r="A35" s="1"/>
      <c r="B35" s="6"/>
      <c r="C35" s="18"/>
      <c r="D35" s="19"/>
      <c r="E35" s="19"/>
      <c r="F35" s="19"/>
      <c r="G35" s="19"/>
      <c r="H35" s="19"/>
      <c r="I35" s="19"/>
      <c r="J35" s="19"/>
      <c r="K35" s="19"/>
      <c r="L35" s="19"/>
      <c r="M35" s="5"/>
      <c r="N35" s="1"/>
    </row>
    <row r="36" spans="1:14" ht="19.5" customHeight="1" x14ac:dyDescent="0.35">
      <c r="A36" s="1"/>
      <c r="B36" s="6"/>
      <c r="C36" s="18"/>
      <c r="D36" s="19"/>
      <c r="E36" s="19"/>
      <c r="F36" s="19"/>
      <c r="G36" s="19"/>
      <c r="H36" s="19"/>
      <c r="I36" s="19"/>
      <c r="J36" s="19"/>
      <c r="K36" s="19"/>
      <c r="L36" s="19"/>
      <c r="M36" s="5"/>
      <c r="N36" s="1"/>
    </row>
    <row r="37" spans="1:14" ht="19.5" customHeight="1" x14ac:dyDescent="0.35">
      <c r="A37" s="1"/>
      <c r="B37" s="6"/>
      <c r="C37" s="18"/>
      <c r="D37" s="19"/>
      <c r="E37" s="19"/>
      <c r="F37" s="19"/>
      <c r="G37" s="19"/>
      <c r="H37" s="19"/>
      <c r="I37" s="19"/>
      <c r="J37" s="19"/>
      <c r="K37" s="19"/>
      <c r="L37" s="19"/>
      <c r="M37" s="5"/>
      <c r="N37" s="1"/>
    </row>
    <row r="38" spans="1:14" ht="19.5" customHeight="1" x14ac:dyDescent="0.35">
      <c r="A38" s="1"/>
      <c r="B38" s="6"/>
      <c r="C38" s="18"/>
      <c r="D38" s="19"/>
      <c r="E38" s="19"/>
      <c r="F38" s="19"/>
      <c r="G38" s="19"/>
      <c r="H38" s="19"/>
      <c r="I38" s="19"/>
      <c r="J38" s="19"/>
      <c r="K38" s="19"/>
      <c r="L38" s="19"/>
      <c r="M38" s="5"/>
      <c r="N38" s="1"/>
    </row>
    <row r="39" spans="1:14" ht="19.5" customHeight="1" x14ac:dyDescent="0.35">
      <c r="A39" s="1"/>
      <c r="B39" s="20"/>
      <c r="C39" s="21"/>
      <c r="D39" s="21"/>
      <c r="E39" s="21"/>
      <c r="F39" s="21"/>
      <c r="G39" s="21"/>
      <c r="H39" s="21"/>
      <c r="I39" s="21"/>
      <c r="J39" s="21"/>
      <c r="K39" s="21"/>
      <c r="L39" s="21"/>
      <c r="M39" s="22"/>
      <c r="N39" s="1"/>
    </row>
    <row r="40" spans="1:14" ht="19.5" customHeight="1" x14ac:dyDescent="0.35">
      <c r="A40" s="1"/>
      <c r="B40" s="1"/>
      <c r="C40" s="1"/>
      <c r="D40" s="1"/>
      <c r="E40" s="1"/>
      <c r="F40" s="1"/>
      <c r="G40" s="1"/>
      <c r="H40" s="1"/>
      <c r="I40" s="1"/>
      <c r="J40" s="1"/>
      <c r="K40" s="1"/>
      <c r="L40" s="1"/>
      <c r="M40" s="1"/>
      <c r="N40" s="1"/>
    </row>
  </sheetData>
  <mergeCells count="3">
    <mergeCell ref="A1:H1"/>
    <mergeCell ref="A3:H3"/>
    <mergeCell ref="A5:H5"/>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98"/>
  <sheetViews>
    <sheetView showGridLines="0" workbookViewId="0">
      <pane ySplit="2" topLeftCell="A3" activePane="bottomLeft" state="frozen"/>
      <selection pane="bottomLeft"/>
    </sheetView>
  </sheetViews>
  <sheetFormatPr defaultRowHeight="14.5" x14ac:dyDescent="0.35"/>
  <cols>
    <col min="1" max="1" width="9.08984375" customWidth="1"/>
    <col min="2" max="2" width="1.7265625" customWidth="1"/>
    <col min="3" max="3" width="20.81640625" customWidth="1"/>
    <col min="4" max="4" width="17" customWidth="1"/>
    <col min="5" max="5" width="21.08984375" customWidth="1"/>
    <col min="6" max="6" width="17" customWidth="1"/>
    <col min="7" max="7" width="21.08984375" customWidth="1"/>
    <col min="8" max="8" width="15.7265625" customWidth="1"/>
    <col min="10" max="10" width="13.26953125" customWidth="1"/>
    <col min="11" max="11" width="10.26953125" customWidth="1"/>
    <col min="14" max="15" width="9.08984375" customWidth="1"/>
  </cols>
  <sheetData>
    <row r="1" spans="1:33" ht="20" customHeight="1" x14ac:dyDescent="0.35">
      <c r="A1" s="77" t="s">
        <v>3</v>
      </c>
      <c r="B1" s="72"/>
      <c r="C1" s="72"/>
      <c r="D1" s="72"/>
      <c r="E1" s="72"/>
      <c r="F1" s="72"/>
      <c r="G1" s="72"/>
      <c r="H1" s="72"/>
      <c r="I1" s="23"/>
      <c r="J1" s="23"/>
      <c r="K1" s="23"/>
      <c r="L1" s="23"/>
      <c r="M1" s="23"/>
      <c r="N1" s="1"/>
      <c r="O1" s="1"/>
      <c r="P1" s="1"/>
      <c r="Q1" s="1"/>
      <c r="R1" s="1"/>
      <c r="S1" s="1"/>
      <c r="T1" s="1"/>
      <c r="U1" s="1"/>
      <c r="V1" s="1"/>
      <c r="W1" s="24"/>
      <c r="X1" s="1"/>
      <c r="Y1" s="1"/>
      <c r="Z1" s="1"/>
      <c r="AA1" s="1"/>
      <c r="AB1" s="1"/>
      <c r="AC1" s="1"/>
      <c r="AD1" s="1"/>
      <c r="AE1" s="1"/>
      <c r="AF1" s="1"/>
      <c r="AG1" s="1"/>
    </row>
    <row r="2" spans="1:33" ht="130" customHeight="1" x14ac:dyDescent="0.35">
      <c r="A2" s="75" t="s">
        <v>4</v>
      </c>
      <c r="B2" s="76"/>
      <c r="C2" s="76"/>
      <c r="D2" s="76"/>
      <c r="E2" s="76"/>
      <c r="F2" s="76"/>
      <c r="G2" s="76"/>
      <c r="H2" s="76"/>
      <c r="I2" s="25"/>
      <c r="J2" s="25"/>
      <c r="K2" s="25"/>
      <c r="L2" s="25"/>
      <c r="M2" s="26"/>
      <c r="N2" s="27"/>
      <c r="O2" s="1"/>
      <c r="P2" s="1"/>
      <c r="Q2" s="1"/>
      <c r="R2" s="1"/>
      <c r="S2" s="1"/>
      <c r="T2" s="1"/>
      <c r="U2" s="1"/>
      <c r="V2" s="1"/>
      <c r="W2" s="1"/>
      <c r="X2" s="1"/>
      <c r="Y2" s="1"/>
      <c r="Z2" s="1"/>
      <c r="AA2" s="1"/>
      <c r="AB2" s="1"/>
      <c r="AC2" s="1"/>
      <c r="AD2" s="1"/>
      <c r="AE2" s="1"/>
      <c r="AF2" s="1"/>
      <c r="AG2" s="1"/>
    </row>
    <row r="3" spans="1:33" ht="15" customHeight="1" x14ac:dyDescent="0.35">
      <c r="A3" s="26" t="s">
        <v>5</v>
      </c>
      <c r="B3" s="28" t="s">
        <v>6</v>
      </c>
      <c r="C3" s="29"/>
      <c r="D3" s="30"/>
      <c r="E3" s="31"/>
      <c r="F3" s="31"/>
      <c r="G3" s="32"/>
      <c r="H3" s="32"/>
      <c r="I3" s="32"/>
      <c r="J3" s="32"/>
      <c r="K3" s="32"/>
      <c r="L3" s="32"/>
      <c r="M3" s="32"/>
      <c r="N3" s="1"/>
      <c r="O3" s="1"/>
      <c r="P3" s="1"/>
      <c r="Q3" s="1"/>
      <c r="R3" s="1"/>
      <c r="S3" s="1"/>
      <c r="T3" s="1"/>
      <c r="U3" s="1"/>
      <c r="V3" s="1"/>
      <c r="W3" s="1"/>
      <c r="X3" s="1"/>
      <c r="Y3" s="1"/>
      <c r="Z3" s="1"/>
      <c r="AA3" s="1"/>
      <c r="AB3" s="33"/>
      <c r="AC3" s="33"/>
      <c r="AD3" s="33"/>
      <c r="AE3" s="33"/>
      <c r="AF3" s="1"/>
      <c r="AG3" s="1"/>
    </row>
    <row r="4" spans="1:33" ht="15" customHeight="1" x14ac:dyDescent="0.35">
      <c r="A4" s="34"/>
      <c r="B4" s="1"/>
      <c r="C4" s="1"/>
      <c r="D4" s="1"/>
      <c r="E4" s="1"/>
      <c r="F4" s="1"/>
      <c r="G4" s="1"/>
      <c r="H4" s="1"/>
      <c r="I4" s="1"/>
      <c r="J4" s="1"/>
      <c r="K4" s="1"/>
      <c r="L4" s="1"/>
      <c r="M4" s="1"/>
      <c r="N4" s="1"/>
      <c r="O4" s="1"/>
      <c r="P4" s="1"/>
      <c r="Q4" s="1"/>
      <c r="R4" s="1"/>
      <c r="S4" s="1"/>
      <c r="T4" s="1"/>
      <c r="U4" s="1"/>
      <c r="V4" s="1"/>
      <c r="W4" s="1"/>
      <c r="X4" s="1"/>
      <c r="Y4" s="1"/>
      <c r="Z4" s="1"/>
      <c r="AA4" s="1"/>
      <c r="AB4" s="1"/>
      <c r="AC4" s="35"/>
      <c r="AD4" s="35"/>
      <c r="AE4" s="35"/>
      <c r="AF4" s="1"/>
      <c r="AG4" s="1"/>
    </row>
    <row r="5" spans="1:33" ht="15" customHeight="1" x14ac:dyDescent="0.35">
      <c r="A5" s="1"/>
      <c r="B5" s="12" t="s">
        <v>7</v>
      </c>
      <c r="C5" s="12"/>
      <c r="D5" s="12"/>
      <c r="E5" s="12"/>
      <c r="F5" s="12"/>
      <c r="G5" s="12"/>
      <c r="H5" s="12"/>
      <c r="I5" s="12"/>
      <c r="J5" s="12"/>
      <c r="K5" s="12"/>
      <c r="L5" s="12"/>
      <c r="M5" s="12"/>
      <c r="N5" s="12"/>
      <c r="O5" s="12"/>
      <c r="P5" s="12"/>
      <c r="Q5" s="12"/>
      <c r="R5" s="12"/>
      <c r="S5" s="12"/>
      <c r="T5" s="1"/>
      <c r="U5" s="1"/>
      <c r="V5" s="1"/>
      <c r="W5" s="1"/>
      <c r="X5" s="1"/>
      <c r="Y5" s="1"/>
      <c r="Z5" s="1"/>
      <c r="AA5" s="1"/>
      <c r="AB5" s="12"/>
      <c r="AC5" s="35"/>
      <c r="AD5" s="35"/>
      <c r="AE5" s="35"/>
      <c r="AF5" s="12"/>
      <c r="AG5" s="12"/>
    </row>
    <row r="6" spans="1:33" ht="15" customHeight="1" x14ac:dyDescent="0.35">
      <c r="A6" s="26"/>
      <c r="B6" s="26"/>
      <c r="C6" s="26"/>
      <c r="D6" s="36"/>
      <c r="E6" s="36"/>
      <c r="F6" s="36"/>
      <c r="G6" s="37"/>
      <c r="H6" s="25"/>
      <c r="I6" s="25"/>
      <c r="J6" s="25"/>
      <c r="K6" s="25"/>
      <c r="L6" s="25"/>
      <c r="M6" s="26"/>
      <c r="N6" s="27"/>
      <c r="O6" s="1"/>
      <c r="P6" s="1"/>
      <c r="Q6" s="1"/>
      <c r="R6" s="1"/>
      <c r="S6" s="1"/>
      <c r="T6" s="1"/>
      <c r="U6" s="1"/>
      <c r="V6" s="1"/>
      <c r="W6" s="35"/>
      <c r="X6" s="35"/>
      <c r="Y6" s="35"/>
      <c r="Z6" s="1"/>
      <c r="AA6" s="1"/>
      <c r="AB6" s="1"/>
      <c r="AC6" s="35"/>
      <c r="AD6" s="35"/>
      <c r="AE6" s="35"/>
      <c r="AF6" s="1"/>
      <c r="AG6" s="1"/>
    </row>
    <row r="7" spans="1:33" ht="15" customHeight="1" x14ac:dyDescent="0.35">
      <c r="A7" s="26" t="s">
        <v>5</v>
      </c>
      <c r="B7" s="28" t="s">
        <v>8</v>
      </c>
      <c r="C7" s="29"/>
      <c r="D7" s="30"/>
      <c r="E7" s="31"/>
      <c r="F7" s="31"/>
      <c r="G7" s="32"/>
      <c r="H7" s="32"/>
      <c r="I7" s="32"/>
      <c r="J7" s="32"/>
      <c r="K7" s="32"/>
      <c r="L7" s="32"/>
      <c r="M7" s="32"/>
      <c r="N7" s="1"/>
      <c r="O7" s="1"/>
      <c r="P7" s="1"/>
      <c r="Q7" s="1"/>
      <c r="R7" s="1"/>
      <c r="S7" s="1"/>
      <c r="T7" s="1"/>
      <c r="U7" s="1"/>
      <c r="V7" s="1"/>
      <c r="W7" s="35"/>
      <c r="X7" s="35"/>
      <c r="Y7" s="35"/>
      <c r="Z7" s="1"/>
      <c r="AA7" s="1"/>
      <c r="AB7" s="1"/>
      <c r="AC7" s="35"/>
      <c r="AD7" s="35"/>
      <c r="AE7" s="35"/>
      <c r="AF7" s="1"/>
      <c r="AG7" s="1"/>
    </row>
    <row r="8" spans="1:33" ht="15" customHeight="1" x14ac:dyDescent="0.35">
      <c r="A8" s="1"/>
      <c r="B8" s="1"/>
      <c r="C8" s="1"/>
      <c r="D8" s="1"/>
      <c r="E8" s="1"/>
      <c r="F8" s="1"/>
      <c r="G8" s="1"/>
      <c r="H8" s="1"/>
      <c r="I8" s="1"/>
      <c r="J8" s="1"/>
      <c r="K8" s="1"/>
      <c r="L8" s="1"/>
      <c r="M8" s="1"/>
      <c r="N8" s="1"/>
      <c r="O8" s="1"/>
      <c r="P8" s="1"/>
      <c r="Q8" s="1"/>
      <c r="R8" s="1"/>
      <c r="S8" s="1"/>
      <c r="T8" s="1"/>
      <c r="U8" s="1"/>
      <c r="V8" s="1"/>
      <c r="W8" s="1"/>
      <c r="X8" s="1"/>
      <c r="Y8" s="1"/>
      <c r="Z8" s="1"/>
      <c r="AA8" s="1"/>
      <c r="AB8" s="1"/>
      <c r="AC8" s="35"/>
      <c r="AD8" s="35"/>
      <c r="AE8" s="35"/>
      <c r="AF8" s="1"/>
      <c r="AG8" s="1"/>
    </row>
    <row r="9" spans="1:33" ht="15" customHeight="1" x14ac:dyDescent="0.35">
      <c r="A9" s="1"/>
      <c r="B9" s="12" t="s">
        <v>9</v>
      </c>
      <c r="C9" s="1"/>
      <c r="D9" s="38">
        <v>35000</v>
      </c>
      <c r="E9" s="1"/>
      <c r="F9" s="12" t="s">
        <v>10</v>
      </c>
      <c r="G9" s="1"/>
      <c r="H9" s="1"/>
      <c r="I9" s="1"/>
      <c r="J9" s="1"/>
      <c r="K9" s="1"/>
      <c r="L9" s="1"/>
      <c r="M9" s="1"/>
      <c r="N9" s="1"/>
      <c r="O9" s="1"/>
      <c r="P9" s="1"/>
      <c r="Q9" s="1"/>
      <c r="R9" s="1"/>
      <c r="S9" s="1"/>
      <c r="T9" s="1"/>
      <c r="U9" s="1"/>
      <c r="V9" s="1"/>
      <c r="W9" s="1"/>
      <c r="X9" s="1"/>
      <c r="Y9" s="1"/>
      <c r="Z9" s="1"/>
      <c r="AA9" s="1"/>
      <c r="AB9" s="1"/>
      <c r="AC9" s="35"/>
      <c r="AD9" s="35"/>
      <c r="AE9" s="35"/>
      <c r="AF9" s="1"/>
      <c r="AG9" s="1"/>
    </row>
    <row r="10" spans="1:33" ht="15" customHeight="1" x14ac:dyDescent="0.35">
      <c r="A10" s="1"/>
      <c r="B10" s="12" t="s">
        <v>11</v>
      </c>
      <c r="C10" s="1"/>
      <c r="D10" s="38">
        <v>2725</v>
      </c>
      <c r="E10" s="1"/>
      <c r="F10" s="1"/>
      <c r="G10" s="1"/>
      <c r="H10" s="1"/>
      <c r="I10" s="1"/>
      <c r="J10" s="1"/>
      <c r="K10" s="1"/>
      <c r="L10" s="1"/>
      <c r="M10" s="1"/>
      <c r="N10" s="1"/>
      <c r="O10" s="1"/>
      <c r="P10" s="1"/>
      <c r="Q10" s="1"/>
      <c r="R10" s="1"/>
      <c r="S10" s="1"/>
      <c r="T10" s="1"/>
      <c r="U10" s="1"/>
      <c r="V10" s="1"/>
      <c r="W10" s="1"/>
      <c r="X10" s="1"/>
      <c r="Y10" s="1"/>
      <c r="Z10" s="1"/>
      <c r="AA10" s="1"/>
      <c r="AB10" s="1"/>
      <c r="AC10" s="35"/>
      <c r="AD10" s="35"/>
      <c r="AE10" s="35"/>
      <c r="AF10" s="1"/>
      <c r="AG10" s="1"/>
    </row>
    <row r="11" spans="1:33" ht="15" customHeight="1" x14ac:dyDescent="0.35">
      <c r="A11" s="1"/>
      <c r="B11" s="12" t="s">
        <v>12</v>
      </c>
      <c r="C11" s="1"/>
      <c r="D11" s="38">
        <v>5</v>
      </c>
      <c r="E11" s="1"/>
      <c r="F11" s="1"/>
      <c r="G11" s="1"/>
      <c r="H11" s="1"/>
      <c r="I11" s="1"/>
      <c r="J11" s="1"/>
      <c r="K11" s="1"/>
      <c r="L11" s="1"/>
      <c r="M11" s="1"/>
      <c r="N11" s="1"/>
      <c r="O11" s="1"/>
      <c r="P11" s="1"/>
      <c r="Q11" s="1"/>
      <c r="R11" s="1"/>
      <c r="S11" s="1"/>
      <c r="T11" s="1"/>
      <c r="U11" s="1"/>
      <c r="V11" s="1"/>
      <c r="W11" s="1"/>
      <c r="X11" s="1"/>
      <c r="Y11" s="1"/>
      <c r="Z11" s="1"/>
      <c r="AA11" s="1"/>
      <c r="AB11" s="1"/>
      <c r="AC11" s="35"/>
      <c r="AD11" s="35"/>
      <c r="AE11" s="35"/>
      <c r="AF11" s="1"/>
      <c r="AG11" s="1"/>
    </row>
    <row r="12" spans="1:33" ht="15" customHeight="1" x14ac:dyDescent="0.35">
      <c r="A12" s="34"/>
      <c r="B12" s="12" t="s">
        <v>13</v>
      </c>
      <c r="C12" s="1"/>
      <c r="D12" s="38">
        <v>6</v>
      </c>
      <c r="E12" s="1"/>
      <c r="F12" s="1"/>
      <c r="G12" s="1"/>
      <c r="H12" s="1"/>
      <c r="I12" s="1"/>
      <c r="J12" s="1"/>
      <c r="K12" s="1"/>
      <c r="L12" s="1"/>
      <c r="M12" s="1"/>
      <c r="N12" s="1"/>
      <c r="O12" s="1"/>
      <c r="P12" s="1"/>
      <c r="Q12" s="1"/>
      <c r="R12" s="1"/>
      <c r="S12" s="1"/>
      <c r="T12" s="1"/>
      <c r="U12" s="1"/>
      <c r="V12" s="1"/>
      <c r="W12" s="35"/>
      <c r="X12" s="35"/>
      <c r="Y12" s="35"/>
      <c r="Z12" s="1"/>
      <c r="AA12" s="1"/>
      <c r="AB12" s="33"/>
      <c r="AC12" s="33"/>
      <c r="AD12" s="33"/>
      <c r="AE12" s="33"/>
      <c r="AF12" s="33"/>
      <c r="AG12" s="33"/>
    </row>
    <row r="13" spans="1:33" ht="15" customHeight="1" x14ac:dyDescent="0.35">
      <c r="A13" s="34"/>
      <c r="B13" s="39" t="s">
        <v>14</v>
      </c>
      <c r="C13" s="1"/>
      <c r="D13" s="40" t="s">
        <v>15</v>
      </c>
      <c r="E13" s="41" t="s">
        <v>16</v>
      </c>
      <c r="F13" s="41" t="s">
        <v>17</v>
      </c>
      <c r="G13" s="1"/>
      <c r="H13" s="1"/>
      <c r="I13" s="1"/>
      <c r="J13" s="1"/>
      <c r="K13" s="1"/>
      <c r="L13" s="1"/>
      <c r="M13" s="1"/>
      <c r="N13" s="1"/>
      <c r="O13" s="1"/>
      <c r="P13" s="1"/>
      <c r="Q13" s="1"/>
      <c r="R13" s="1"/>
      <c r="S13" s="1"/>
      <c r="T13" s="1"/>
      <c r="U13" s="1"/>
      <c r="V13" s="1"/>
      <c r="W13" s="35"/>
      <c r="X13" s="35"/>
      <c r="Y13" s="35"/>
      <c r="Z13" s="1"/>
      <c r="AA13" s="1"/>
      <c r="AB13" s="33"/>
      <c r="AC13" s="33"/>
      <c r="AD13" s="33"/>
      <c r="AE13" s="33"/>
      <c r="AF13" s="33"/>
      <c r="AG13" s="33"/>
    </row>
    <row r="14" spans="1:33" ht="15" customHeight="1" x14ac:dyDescent="0.35">
      <c r="A14" s="34"/>
      <c r="B14" s="42">
        <v>1</v>
      </c>
      <c r="C14" s="1"/>
      <c r="D14" s="43">
        <f>+$D$9</f>
        <v>35000</v>
      </c>
      <c r="E14" s="43">
        <f>+($D$9-$D$10)/$D$11*($D$12/12)</f>
        <v>3227.5</v>
      </c>
      <c r="F14" s="44">
        <f>+D14-E14</f>
        <v>31772.5</v>
      </c>
      <c r="G14" s="1"/>
      <c r="H14" s="1" t="s">
        <v>18</v>
      </c>
      <c r="I14" s="1"/>
      <c r="J14" s="1"/>
      <c r="K14" s="1"/>
      <c r="L14" s="1"/>
      <c r="M14" s="1"/>
      <c r="N14" s="1"/>
      <c r="O14" s="1"/>
      <c r="P14" s="1"/>
      <c r="Q14" s="1"/>
      <c r="R14" s="1"/>
      <c r="S14" s="1"/>
      <c r="T14" s="1"/>
      <c r="U14" s="1"/>
      <c r="V14" s="1"/>
      <c r="W14" s="35"/>
      <c r="X14" s="35"/>
      <c r="Y14" s="35"/>
      <c r="Z14" s="1"/>
      <c r="AA14" s="1"/>
      <c r="AB14" s="33"/>
      <c r="AC14" s="1"/>
      <c r="AD14" s="1"/>
      <c r="AE14" s="33"/>
      <c r="AF14" s="33"/>
      <c r="AG14" s="33"/>
    </row>
    <row r="15" spans="1:33" ht="15" customHeight="1" x14ac:dyDescent="0.35">
      <c r="A15" s="34"/>
      <c r="B15" s="42">
        <v>2</v>
      </c>
      <c r="C15" s="1"/>
      <c r="D15" s="43">
        <f>+F14</f>
        <v>31772.5</v>
      </c>
      <c r="E15" s="43">
        <f>+($D$9-$D$10)/$D$11</f>
        <v>6455</v>
      </c>
      <c r="F15" s="44">
        <f>+D15-E15</f>
        <v>25317.5</v>
      </c>
      <c r="G15" s="1"/>
      <c r="H15" s="1"/>
      <c r="I15" s="1"/>
      <c r="J15" s="1"/>
      <c r="K15" s="1"/>
      <c r="L15" s="1"/>
      <c r="M15" s="1"/>
      <c r="N15" s="1"/>
      <c r="O15" s="1"/>
      <c r="P15" s="1"/>
      <c r="Q15" s="1"/>
      <c r="R15" s="1"/>
      <c r="S15" s="1"/>
      <c r="T15" s="1"/>
      <c r="U15" s="1"/>
      <c r="V15" s="1"/>
      <c r="W15" s="35"/>
      <c r="X15" s="35"/>
      <c r="Y15" s="35"/>
      <c r="Z15" s="1"/>
      <c r="AA15" s="1"/>
      <c r="AB15" s="1"/>
      <c r="AC15" s="1"/>
      <c r="AD15" s="45"/>
      <c r="AE15" s="35"/>
      <c r="AF15" s="35"/>
      <c r="AG15" s="35"/>
    </row>
    <row r="16" spans="1:33" ht="15" customHeight="1" x14ac:dyDescent="0.35">
      <c r="A16" s="34"/>
      <c r="B16" s="42">
        <v>3</v>
      </c>
      <c r="C16" s="1"/>
      <c r="D16" s="43">
        <f>+F15</f>
        <v>25317.5</v>
      </c>
      <c r="E16" s="43">
        <f>+($D$9-$D$10)/$D$11</f>
        <v>6455</v>
      </c>
      <c r="F16" s="44">
        <f>+D16-E16</f>
        <v>18862.5</v>
      </c>
      <c r="G16" s="1"/>
      <c r="H16" s="1"/>
      <c r="I16" s="1"/>
      <c r="J16" s="1"/>
      <c r="K16" s="1"/>
      <c r="L16" s="1"/>
      <c r="M16" s="1"/>
      <c r="N16" s="1"/>
      <c r="O16" s="1"/>
      <c r="P16" s="1"/>
      <c r="Q16" s="1"/>
      <c r="R16" s="1"/>
      <c r="S16" s="1"/>
      <c r="T16" s="1"/>
      <c r="U16" s="1"/>
      <c r="V16" s="1"/>
      <c r="W16" s="35"/>
      <c r="X16" s="35"/>
      <c r="Y16" s="35"/>
      <c r="Z16" s="1"/>
      <c r="AA16" s="1"/>
      <c r="AB16" s="1"/>
      <c r="AC16" s="1"/>
      <c r="AD16" s="45"/>
      <c r="AE16" s="35"/>
      <c r="AF16" s="35"/>
      <c r="AG16" s="35"/>
    </row>
    <row r="17" spans="1:33" ht="15" customHeight="1" x14ac:dyDescent="0.35">
      <c r="A17" s="34"/>
      <c r="B17" s="42">
        <v>4</v>
      </c>
      <c r="C17" s="1"/>
      <c r="D17" s="43">
        <f>+F16</f>
        <v>18862.5</v>
      </c>
      <c r="E17" s="43">
        <f>+($D$9-$D$10)/$D$11</f>
        <v>6455</v>
      </c>
      <c r="F17" s="44">
        <f>+D17-E17</f>
        <v>12407.5</v>
      </c>
      <c r="G17" s="1"/>
      <c r="H17" s="1"/>
      <c r="I17" s="1"/>
      <c r="J17" s="1"/>
      <c r="K17" s="1"/>
      <c r="L17" s="1"/>
      <c r="M17" s="1"/>
      <c r="N17" s="1"/>
      <c r="O17" s="1"/>
      <c r="P17" s="1"/>
      <c r="Q17" s="1"/>
      <c r="R17" s="1"/>
      <c r="S17" s="1"/>
      <c r="T17" s="1"/>
      <c r="U17" s="1"/>
      <c r="V17" s="1"/>
      <c r="W17" s="35"/>
      <c r="X17" s="35"/>
      <c r="Y17" s="35"/>
      <c r="Z17" s="1"/>
      <c r="AA17" s="1"/>
      <c r="AB17" s="1"/>
      <c r="AC17" s="1"/>
      <c r="AD17" s="45"/>
      <c r="AE17" s="35"/>
      <c r="AF17" s="35"/>
      <c r="AG17" s="35"/>
    </row>
    <row r="18" spans="1:33" ht="15" customHeight="1" x14ac:dyDescent="0.35">
      <c r="A18" s="34"/>
      <c r="B18" s="42">
        <v>5</v>
      </c>
      <c r="C18" s="1"/>
      <c r="D18" s="43">
        <f>+F17</f>
        <v>12407.5</v>
      </c>
      <c r="E18" s="43">
        <f>+D18-$D$10</f>
        <v>9682.5</v>
      </c>
      <c r="F18" s="44">
        <f>+D18-E18</f>
        <v>2725</v>
      </c>
      <c r="G18" s="1"/>
      <c r="H18" s="1" t="s">
        <v>19</v>
      </c>
      <c r="I18" s="1"/>
      <c r="J18" s="1"/>
      <c r="K18" s="1"/>
      <c r="L18" s="1"/>
      <c r="M18" s="1"/>
      <c r="N18" s="1"/>
      <c r="O18" s="1"/>
      <c r="P18" s="1"/>
      <c r="Q18" s="1"/>
      <c r="R18" s="1"/>
      <c r="S18" s="1"/>
      <c r="T18" s="1"/>
      <c r="U18" s="1"/>
      <c r="V18" s="1"/>
      <c r="W18" s="1"/>
      <c r="X18" s="1"/>
      <c r="Y18" s="1"/>
      <c r="Z18" s="1"/>
      <c r="AA18" s="1"/>
      <c r="AB18" s="1"/>
      <c r="AC18" s="33"/>
      <c r="AD18" s="45"/>
      <c r="AE18" s="35"/>
      <c r="AF18" s="35"/>
      <c r="AG18" s="35"/>
    </row>
    <row r="19" spans="1:33" ht="15" customHeight="1" x14ac:dyDescent="0.35">
      <c r="A19" s="1"/>
      <c r="B19" s="46"/>
      <c r="C19" s="46"/>
      <c r="D19" s="46"/>
      <c r="E19" s="46"/>
      <c r="F19" s="46"/>
      <c r="G19" s="46"/>
      <c r="H19" s="46"/>
      <c r="I19" s="46"/>
      <c r="J19" s="46"/>
      <c r="K19" s="46"/>
      <c r="L19" s="46"/>
      <c r="M19" s="46"/>
      <c r="N19" s="1"/>
      <c r="O19" s="1"/>
      <c r="P19" s="1"/>
      <c r="Q19" s="1"/>
      <c r="R19" s="1"/>
      <c r="S19" s="1"/>
      <c r="T19" s="1"/>
      <c r="U19" s="1"/>
      <c r="V19" s="1"/>
      <c r="W19" s="1"/>
      <c r="X19" s="1"/>
      <c r="Y19" s="1"/>
      <c r="Z19" s="1"/>
      <c r="AA19" s="1"/>
      <c r="AB19" s="1"/>
      <c r="AC19" s="1"/>
      <c r="AD19" s="1"/>
      <c r="AE19" s="1"/>
      <c r="AF19" s="1"/>
      <c r="AG19" s="1"/>
    </row>
    <row r="20" spans="1:33" ht="15" customHeight="1" x14ac:dyDescent="0.35">
      <c r="A20" s="1"/>
      <c r="B20" s="1"/>
      <c r="C20" s="1"/>
      <c r="D20" s="1"/>
      <c r="E20" s="1"/>
      <c r="F20" s="1"/>
      <c r="G20" s="1"/>
      <c r="H20" s="1"/>
      <c r="I20" s="1"/>
      <c r="J20" s="1"/>
      <c r="K20" s="1"/>
      <c r="L20" s="1"/>
      <c r="M20" s="1"/>
      <c r="N20" s="47"/>
      <c r="O20" s="1"/>
      <c r="P20" s="1"/>
      <c r="Q20" s="1"/>
      <c r="R20" s="1"/>
      <c r="S20" s="1"/>
      <c r="T20" s="1"/>
      <c r="U20" s="1"/>
      <c r="V20" s="1"/>
      <c r="W20" s="1"/>
      <c r="X20" s="1"/>
      <c r="Y20" s="1"/>
      <c r="Z20" s="1"/>
      <c r="AA20" s="1"/>
      <c r="AB20" s="1"/>
      <c r="AC20" s="1"/>
      <c r="AD20" s="1"/>
      <c r="AE20" s="1"/>
      <c r="AF20" s="1"/>
      <c r="AG20" s="1"/>
    </row>
    <row r="21" spans="1:33" ht="15" customHeight="1" x14ac:dyDescent="0.35">
      <c r="A21" s="33" t="s">
        <v>5</v>
      </c>
      <c r="B21" s="28" t="s">
        <v>20</v>
      </c>
      <c r="C21" s="29"/>
      <c r="D21" s="30"/>
      <c r="E21" s="31"/>
      <c r="F21" s="31"/>
      <c r="G21" s="32"/>
      <c r="H21" s="32"/>
      <c r="I21" s="32"/>
      <c r="J21" s="32"/>
      <c r="K21" s="32"/>
      <c r="L21" s="32"/>
      <c r="M21" s="32"/>
      <c r="N21" s="27"/>
      <c r="O21" s="1"/>
      <c r="P21" s="1"/>
      <c r="Q21" s="1"/>
      <c r="R21" s="1"/>
      <c r="S21" s="1"/>
      <c r="T21" s="1"/>
      <c r="U21" s="1"/>
      <c r="V21" s="1"/>
      <c r="W21" s="1"/>
      <c r="X21" s="1"/>
      <c r="Y21" s="1"/>
      <c r="Z21" s="1"/>
      <c r="AA21" s="1"/>
      <c r="AB21" s="1"/>
      <c r="AC21" s="1"/>
      <c r="AD21" s="1"/>
      <c r="AE21" s="1"/>
      <c r="AF21" s="1"/>
      <c r="AG21" s="1"/>
    </row>
    <row r="22" spans="1:33" ht="15" customHeight="1" x14ac:dyDescent="0.35">
      <c r="A22" s="33"/>
      <c r="B22" s="48"/>
      <c r="C22" s="48"/>
      <c r="D22" s="49"/>
      <c r="E22" s="50"/>
      <c r="F22" s="50"/>
      <c r="G22" s="51"/>
      <c r="H22" s="51"/>
      <c r="I22" s="51"/>
      <c r="J22" s="51"/>
      <c r="K22" s="51"/>
      <c r="L22" s="51"/>
      <c r="M22" s="51"/>
      <c r="N22" s="1"/>
      <c r="O22" s="1"/>
      <c r="P22" s="1"/>
      <c r="Q22" s="1"/>
      <c r="R22" s="1"/>
      <c r="S22" s="1"/>
      <c r="T22" s="1"/>
      <c r="U22" s="1"/>
      <c r="V22" s="1"/>
      <c r="W22" s="1"/>
      <c r="X22" s="1"/>
      <c r="Y22" s="1"/>
      <c r="Z22" s="1"/>
      <c r="AA22" s="1"/>
      <c r="AB22" s="1"/>
      <c r="AC22" s="1"/>
      <c r="AD22" s="1"/>
      <c r="AE22" s="1"/>
      <c r="AF22" s="1"/>
      <c r="AG22" s="1"/>
    </row>
    <row r="23" spans="1:33" ht="15" customHeight="1" x14ac:dyDescent="0.35">
      <c r="A23" s="1"/>
      <c r="B23" s="12" t="s">
        <v>9</v>
      </c>
      <c r="C23" s="1"/>
      <c r="D23" s="38">
        <v>35000</v>
      </c>
      <c r="E23" s="1"/>
      <c r="F23" s="12" t="s">
        <v>21</v>
      </c>
      <c r="G23" s="1"/>
      <c r="H23" s="1"/>
      <c r="I23" s="1"/>
      <c r="J23" s="1"/>
      <c r="K23" s="1"/>
      <c r="L23" s="1"/>
      <c r="M23" s="1"/>
      <c r="N23" s="1"/>
      <c r="O23" s="1"/>
      <c r="P23" s="1"/>
      <c r="Q23" s="1"/>
      <c r="R23" s="1"/>
      <c r="S23" s="1"/>
      <c r="T23" s="1"/>
      <c r="U23" s="1"/>
      <c r="V23" s="1"/>
      <c r="W23" s="1"/>
      <c r="X23" s="1"/>
      <c r="Y23" s="1"/>
      <c r="Z23" s="1"/>
      <c r="AA23" s="1"/>
      <c r="AB23" s="1"/>
      <c r="AC23" s="1"/>
      <c r="AD23" s="1"/>
      <c r="AE23" s="1"/>
      <c r="AF23" s="1"/>
      <c r="AG23" s="1"/>
    </row>
    <row r="24" spans="1:33" ht="15" customHeight="1" x14ac:dyDescent="0.35">
      <c r="A24" s="1"/>
      <c r="B24" s="12" t="s">
        <v>11</v>
      </c>
      <c r="C24" s="1"/>
      <c r="D24" s="38">
        <v>2725</v>
      </c>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row>
    <row r="25" spans="1:33" ht="15" customHeight="1" x14ac:dyDescent="0.35">
      <c r="A25" s="1"/>
      <c r="B25" s="12" t="s">
        <v>12</v>
      </c>
      <c r="C25" s="1"/>
      <c r="D25" s="38">
        <v>5</v>
      </c>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row>
    <row r="26" spans="1:33" ht="15" customHeight="1" x14ac:dyDescent="0.35">
      <c r="A26" s="1"/>
      <c r="B26" s="1"/>
      <c r="C26" s="1"/>
      <c r="D26" s="1"/>
      <c r="E26" s="4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row>
    <row r="27" spans="1:33" ht="15" customHeight="1" x14ac:dyDescent="0.35">
      <c r="A27" s="1"/>
      <c r="B27" s="52" t="s">
        <v>14</v>
      </c>
      <c r="C27" s="1"/>
      <c r="D27" s="40" t="s">
        <v>15</v>
      </c>
      <c r="E27" s="41" t="s">
        <v>16</v>
      </c>
      <c r="F27" s="41" t="s">
        <v>17</v>
      </c>
      <c r="G27" s="1"/>
      <c r="H27" s="1"/>
      <c r="I27" s="1"/>
      <c r="J27" s="1"/>
      <c r="K27" s="53"/>
      <c r="L27" s="53"/>
      <c r="M27" s="53"/>
      <c r="N27" s="27"/>
      <c r="O27" s="1"/>
      <c r="P27" s="1"/>
      <c r="Q27" s="1"/>
      <c r="R27" s="1"/>
      <c r="S27" s="1"/>
      <c r="T27" s="1"/>
      <c r="U27" s="1"/>
      <c r="V27" s="1"/>
      <c r="W27" s="1"/>
      <c r="X27" s="1"/>
      <c r="Y27" s="1"/>
      <c r="Z27" s="1"/>
      <c r="AA27" s="1"/>
      <c r="AB27" s="1"/>
      <c r="AC27" s="1"/>
      <c r="AD27" s="1"/>
      <c r="AE27" s="1"/>
      <c r="AF27" s="1"/>
      <c r="AG27" s="1"/>
    </row>
    <row r="28" spans="1:33" ht="15" customHeight="1" x14ac:dyDescent="0.35">
      <c r="A28" s="1"/>
      <c r="B28" s="42">
        <v>1</v>
      </c>
      <c r="C28" s="1"/>
      <c r="D28" s="43">
        <f>+$D$9</f>
        <v>35000</v>
      </c>
      <c r="E28" s="43">
        <f>(100%/$D$25)*2*D28</f>
        <v>14000</v>
      </c>
      <c r="F28" s="44">
        <f>+D28-E28</f>
        <v>21000</v>
      </c>
      <c r="G28" s="1"/>
      <c r="H28" s="1"/>
      <c r="I28" s="1"/>
      <c r="J28" s="1"/>
      <c r="K28" s="53"/>
      <c r="L28" s="53"/>
      <c r="M28" s="53"/>
      <c r="N28" s="27"/>
      <c r="O28" s="1"/>
      <c r="P28" s="1"/>
      <c r="Q28" s="1"/>
      <c r="R28" s="1"/>
      <c r="S28" s="1"/>
      <c r="T28" s="1"/>
      <c r="U28" s="1"/>
      <c r="V28" s="1"/>
      <c r="W28" s="1"/>
      <c r="X28" s="1"/>
      <c r="Y28" s="1"/>
      <c r="Z28" s="1"/>
      <c r="AA28" s="1"/>
      <c r="AB28" s="1"/>
      <c r="AC28" s="1"/>
      <c r="AD28" s="1"/>
      <c r="AE28" s="1"/>
      <c r="AF28" s="1"/>
      <c r="AG28" s="1"/>
    </row>
    <row r="29" spans="1:33" ht="15" customHeight="1" x14ac:dyDescent="0.35">
      <c r="A29" s="1"/>
      <c r="B29" s="42">
        <v>2</v>
      </c>
      <c r="C29" s="1"/>
      <c r="D29" s="43">
        <f>+F28</f>
        <v>21000</v>
      </c>
      <c r="E29" s="43">
        <f>(100%/$D$25)*2*D29</f>
        <v>8400</v>
      </c>
      <c r="F29" s="44">
        <f>+D29-E29</f>
        <v>12600</v>
      </c>
      <c r="G29" s="1"/>
      <c r="H29" s="1"/>
      <c r="I29" s="1"/>
      <c r="J29" s="1"/>
      <c r="K29" s="12"/>
      <c r="L29" s="12"/>
      <c r="M29" s="12"/>
      <c r="N29" s="12"/>
      <c r="O29" s="12"/>
      <c r="P29" s="12"/>
      <c r="Q29" s="12"/>
      <c r="R29" s="12"/>
      <c r="S29" s="12"/>
      <c r="T29" s="1"/>
      <c r="U29" s="1"/>
      <c r="V29" s="1"/>
      <c r="W29" s="1"/>
      <c r="X29" s="1"/>
      <c r="Y29" s="1"/>
      <c r="Z29" s="1"/>
      <c r="AA29" s="1"/>
      <c r="AB29" s="1"/>
      <c r="AC29" s="1"/>
      <c r="AD29" s="1"/>
      <c r="AE29" s="1"/>
      <c r="AF29" s="1"/>
      <c r="AG29" s="1"/>
    </row>
    <row r="30" spans="1:33" ht="15" customHeight="1" x14ac:dyDescent="0.35">
      <c r="A30" s="1"/>
      <c r="B30" s="42">
        <v>3</v>
      </c>
      <c r="C30" s="1"/>
      <c r="D30" s="43">
        <f>+F29</f>
        <v>12600</v>
      </c>
      <c r="E30" s="43">
        <f>(100%/$D$25)*2*D30</f>
        <v>5040</v>
      </c>
      <c r="F30" s="44">
        <f>+D30-E30</f>
        <v>7560</v>
      </c>
      <c r="G30" s="1"/>
      <c r="H30" s="1"/>
      <c r="I30" s="1"/>
      <c r="J30" s="1"/>
      <c r="K30" s="12"/>
      <c r="L30" s="12"/>
      <c r="M30" s="12"/>
      <c r="N30" s="12"/>
      <c r="O30" s="12"/>
      <c r="P30" s="12"/>
      <c r="Q30" s="12"/>
      <c r="R30" s="12"/>
      <c r="S30" s="12"/>
      <c r="T30" s="1"/>
      <c r="U30" s="1"/>
      <c r="V30" s="1"/>
      <c r="W30" s="1"/>
      <c r="X30" s="1"/>
      <c r="Y30" s="1"/>
      <c r="Z30" s="1"/>
      <c r="AA30" s="1"/>
      <c r="AB30" s="1"/>
      <c r="AC30" s="1"/>
      <c r="AD30" s="1"/>
      <c r="AE30" s="1"/>
      <c r="AF30" s="1"/>
      <c r="AG30" s="1"/>
    </row>
    <row r="31" spans="1:33" ht="15" customHeight="1" x14ac:dyDescent="0.35">
      <c r="A31" s="1"/>
      <c r="B31" s="42">
        <v>4</v>
      </c>
      <c r="C31" s="1"/>
      <c r="D31" s="43">
        <f>+F30</f>
        <v>7560</v>
      </c>
      <c r="E31" s="43">
        <f>(100%/$D$25)*2*D31</f>
        <v>3024</v>
      </c>
      <c r="F31" s="44">
        <f>+D31-E31</f>
        <v>4536</v>
      </c>
      <c r="G31" s="1"/>
      <c r="H31" s="1"/>
      <c r="I31" s="1"/>
      <c r="J31" s="1"/>
      <c r="K31" s="12"/>
      <c r="L31" s="12"/>
      <c r="M31" s="12"/>
      <c r="N31" s="12"/>
      <c r="O31" s="12"/>
      <c r="P31" s="12"/>
      <c r="Q31" s="12"/>
      <c r="R31" s="12"/>
      <c r="S31" s="12"/>
      <c r="T31" s="1"/>
      <c r="U31" s="1"/>
      <c r="V31" s="1"/>
      <c r="W31" s="1"/>
      <c r="X31" s="1"/>
      <c r="Y31" s="1"/>
      <c r="Z31" s="1"/>
      <c r="AA31" s="1"/>
      <c r="AB31" s="1"/>
      <c r="AC31" s="1"/>
      <c r="AD31" s="1"/>
      <c r="AE31" s="1"/>
      <c r="AF31" s="1"/>
      <c r="AG31" s="1"/>
    </row>
    <row r="32" spans="1:33" ht="15" customHeight="1" x14ac:dyDescent="0.35">
      <c r="A32" s="1"/>
      <c r="B32" s="42">
        <v>5</v>
      </c>
      <c r="C32" s="1"/>
      <c r="D32" s="43">
        <f>+F31</f>
        <v>4536</v>
      </c>
      <c r="E32" s="43">
        <f>(100%/$D$25)*2*D32</f>
        <v>1814.4</v>
      </c>
      <c r="F32" s="44">
        <f>+D32-E32</f>
        <v>2721.6</v>
      </c>
      <c r="G32" s="1"/>
      <c r="H32" s="1"/>
      <c r="I32" s="1"/>
      <c r="J32" s="1"/>
      <c r="K32" s="12"/>
      <c r="L32" s="12"/>
      <c r="M32" s="12"/>
      <c r="N32" s="12"/>
      <c r="O32" s="12"/>
      <c r="P32" s="12"/>
      <c r="Q32" s="12"/>
      <c r="R32" s="12"/>
      <c r="S32" s="12"/>
      <c r="T32" s="1"/>
      <c r="U32" s="1"/>
      <c r="V32" s="1"/>
      <c r="W32" s="1"/>
      <c r="X32" s="1"/>
      <c r="Y32" s="1"/>
      <c r="Z32" s="1"/>
      <c r="AA32" s="1"/>
      <c r="AB32" s="1"/>
      <c r="AC32" s="1"/>
      <c r="AD32" s="1"/>
      <c r="AE32" s="1"/>
      <c r="AF32" s="1"/>
      <c r="AG32" s="1"/>
    </row>
    <row r="33" spans="1:33" ht="15" customHeight="1" x14ac:dyDescent="0.35">
      <c r="A33" s="1"/>
      <c r="B33" s="46"/>
      <c r="C33" s="46"/>
      <c r="D33" s="46"/>
      <c r="E33" s="46"/>
      <c r="F33" s="46"/>
      <c r="G33" s="46"/>
      <c r="H33" s="46"/>
      <c r="I33" s="46"/>
      <c r="J33" s="46"/>
      <c r="K33" s="46"/>
      <c r="L33" s="46"/>
      <c r="M33" s="46"/>
      <c r="N33" s="1"/>
      <c r="O33" s="1"/>
      <c r="P33" s="1"/>
      <c r="Q33" s="1"/>
      <c r="R33" s="1"/>
      <c r="S33" s="1"/>
      <c r="T33" s="1"/>
      <c r="U33" s="1"/>
      <c r="V33" s="1"/>
      <c r="W33" s="1"/>
      <c r="X33" s="1"/>
      <c r="Y33" s="1"/>
      <c r="Z33" s="1"/>
      <c r="AA33" s="1"/>
      <c r="AB33" s="1"/>
      <c r="AC33" s="1"/>
      <c r="AD33" s="1"/>
      <c r="AE33" s="1"/>
      <c r="AF33" s="1"/>
      <c r="AG33" s="1"/>
    </row>
    <row r="34" spans="1:33" ht="15" customHeight="1" x14ac:dyDescent="0.35">
      <c r="A34" s="33"/>
      <c r="B34" s="33"/>
      <c r="C34" s="33"/>
      <c r="D34" s="33"/>
      <c r="E34" s="33"/>
      <c r="F34" s="33"/>
      <c r="G34" s="33"/>
      <c r="H34" s="33"/>
      <c r="I34" s="33"/>
      <c r="J34" s="33"/>
      <c r="K34" s="33"/>
      <c r="L34" s="33"/>
      <c r="M34" s="33"/>
      <c r="N34" s="1"/>
      <c r="O34" s="1"/>
      <c r="P34" s="1"/>
      <c r="Q34" s="1"/>
      <c r="R34" s="1"/>
      <c r="S34" s="1"/>
      <c r="T34" s="1"/>
      <c r="U34" s="1"/>
      <c r="V34" s="1"/>
      <c r="W34" s="1"/>
      <c r="X34" s="1"/>
      <c r="Y34" s="1"/>
      <c r="Z34" s="1"/>
      <c r="AA34" s="1"/>
      <c r="AB34" s="1"/>
      <c r="AC34" s="1"/>
      <c r="AD34" s="1"/>
      <c r="AE34" s="1"/>
      <c r="AF34" s="1"/>
      <c r="AG34" s="1"/>
    </row>
    <row r="35" spans="1:33" ht="15" customHeight="1" x14ac:dyDescent="0.35">
      <c r="A35" s="33" t="s">
        <v>5</v>
      </c>
      <c r="B35" s="28" t="s">
        <v>22</v>
      </c>
      <c r="C35" s="29"/>
      <c r="D35" s="30"/>
      <c r="E35" s="31"/>
      <c r="F35" s="31"/>
      <c r="G35" s="32"/>
      <c r="H35" s="32"/>
      <c r="I35" s="32"/>
      <c r="J35" s="32"/>
      <c r="K35" s="32"/>
      <c r="L35" s="32"/>
      <c r="M35" s="32"/>
      <c r="N35" s="1"/>
      <c r="O35" s="1"/>
      <c r="P35" s="1"/>
      <c r="Q35" s="1"/>
      <c r="R35" s="1"/>
      <c r="S35" s="1"/>
      <c r="T35" s="1"/>
      <c r="U35" s="1"/>
      <c r="V35" s="1"/>
      <c r="W35" s="1"/>
      <c r="X35" s="1"/>
      <c r="Y35" s="1"/>
      <c r="Z35" s="1"/>
      <c r="AA35" s="1"/>
      <c r="AB35" s="1"/>
      <c r="AC35" s="1"/>
      <c r="AD35" s="1"/>
      <c r="AE35" s="1"/>
      <c r="AF35" s="1"/>
      <c r="AG35" s="1"/>
    </row>
    <row r="36" spans="1:33" ht="15" customHeight="1" x14ac:dyDescent="0.35">
      <c r="A36" s="33"/>
      <c r="B36" s="48"/>
      <c r="C36" s="48"/>
      <c r="D36" s="49"/>
      <c r="E36" s="50"/>
      <c r="F36" s="50"/>
      <c r="G36" s="51"/>
      <c r="H36" s="51"/>
      <c r="I36" s="51"/>
      <c r="J36" s="51"/>
      <c r="K36" s="51"/>
      <c r="L36" s="51"/>
      <c r="M36" s="51"/>
      <c r="N36" s="1"/>
      <c r="O36" s="1"/>
      <c r="P36" s="1"/>
      <c r="Q36" s="1"/>
      <c r="R36" s="1"/>
      <c r="S36" s="1"/>
      <c r="T36" s="1"/>
      <c r="U36" s="1"/>
      <c r="V36" s="1"/>
      <c r="W36" s="1"/>
      <c r="X36" s="1"/>
      <c r="Y36" s="1"/>
      <c r="Z36" s="1"/>
      <c r="AA36" s="1"/>
      <c r="AB36" s="1"/>
      <c r="AC36" s="1"/>
      <c r="AD36" s="1"/>
      <c r="AE36" s="1"/>
      <c r="AF36" s="1"/>
      <c r="AG36" s="1"/>
    </row>
    <row r="37" spans="1:33" ht="15" customHeight="1" x14ac:dyDescent="0.35">
      <c r="A37" s="1"/>
      <c r="B37" s="12" t="s">
        <v>9</v>
      </c>
      <c r="C37" s="1"/>
      <c r="D37" s="38">
        <v>35000</v>
      </c>
      <c r="E37" s="1"/>
      <c r="F37" s="12" t="s">
        <v>23</v>
      </c>
      <c r="G37" s="1"/>
      <c r="H37" s="1"/>
      <c r="I37" s="1"/>
      <c r="J37" s="1"/>
      <c r="K37" s="1"/>
      <c r="L37" s="1"/>
      <c r="M37" s="1"/>
      <c r="N37" s="1"/>
      <c r="O37" s="1"/>
      <c r="P37" s="1"/>
      <c r="Q37" s="1"/>
      <c r="R37" s="1"/>
      <c r="S37" s="1"/>
      <c r="T37" s="1"/>
      <c r="U37" s="1"/>
      <c r="V37" s="1"/>
      <c r="W37" s="1"/>
      <c r="X37" s="1"/>
      <c r="Y37" s="1"/>
      <c r="Z37" s="1"/>
      <c r="AA37" s="1"/>
      <c r="AB37" s="1"/>
      <c r="AC37" s="1"/>
      <c r="AD37" s="1"/>
      <c r="AE37" s="1"/>
      <c r="AF37" s="1"/>
      <c r="AG37" s="1"/>
    </row>
    <row r="38" spans="1:33" ht="15" customHeight="1" x14ac:dyDescent="0.35">
      <c r="A38" s="1"/>
      <c r="B38" s="12" t="s">
        <v>11</v>
      </c>
      <c r="C38" s="1"/>
      <c r="D38" s="38">
        <v>2725</v>
      </c>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row>
    <row r="39" spans="1:33" ht="15" customHeight="1" x14ac:dyDescent="0.35">
      <c r="A39" s="1"/>
      <c r="B39" s="12" t="s">
        <v>12</v>
      </c>
      <c r="C39" s="1"/>
      <c r="D39" s="38">
        <v>5</v>
      </c>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row>
    <row r="40" spans="1:33" x14ac:dyDescent="0.3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row>
    <row r="41" spans="1:33" ht="15" customHeight="1" x14ac:dyDescent="0.35">
      <c r="A41" s="33"/>
      <c r="B41" s="52" t="s">
        <v>14</v>
      </c>
      <c r="C41" s="33"/>
      <c r="D41" s="40" t="s">
        <v>24</v>
      </c>
      <c r="E41" s="40" t="s">
        <v>25</v>
      </c>
      <c r="F41" s="40" t="s">
        <v>15</v>
      </c>
      <c r="G41" s="41" t="s">
        <v>16</v>
      </c>
      <c r="H41" s="41" t="s">
        <v>17</v>
      </c>
      <c r="I41" s="1"/>
      <c r="J41" s="33"/>
      <c r="K41" s="53"/>
      <c r="L41" s="53"/>
      <c r="M41" s="53"/>
      <c r="N41" s="1"/>
      <c r="O41" s="1"/>
      <c r="P41" s="1"/>
      <c r="Q41" s="1"/>
      <c r="R41" s="1"/>
      <c r="S41" s="1"/>
      <c r="T41" s="1"/>
      <c r="U41" s="1"/>
      <c r="V41" s="1"/>
      <c r="W41" s="1"/>
      <c r="X41" s="1"/>
      <c r="Y41" s="1"/>
      <c r="Z41" s="1"/>
      <c r="AA41" s="1"/>
      <c r="AB41" s="1"/>
      <c r="AC41" s="1"/>
      <c r="AD41" s="1"/>
      <c r="AE41" s="1"/>
      <c r="AF41" s="1"/>
      <c r="AG41" s="1"/>
    </row>
    <row r="42" spans="1:33" ht="15" customHeight="1" x14ac:dyDescent="0.35">
      <c r="A42" s="33"/>
      <c r="B42" s="42">
        <v>1</v>
      </c>
      <c r="C42" s="33"/>
      <c r="D42" s="38">
        <v>1000</v>
      </c>
      <c r="E42" s="54">
        <f>+D42/$D$47</f>
        <v>2.9411764705882353E-2</v>
      </c>
      <c r="F42" s="43">
        <f>+$D$9</f>
        <v>35000</v>
      </c>
      <c r="G42" s="43">
        <f>+($D$37-$D$38)*E42</f>
        <v>949.26470588235293</v>
      </c>
      <c r="H42" s="44" t="s">
        <v>26</v>
      </c>
      <c r="I42" s="1"/>
      <c r="J42" s="33"/>
      <c r="K42" s="53"/>
      <c r="L42" s="53"/>
      <c r="M42" s="53"/>
      <c r="N42" s="1"/>
      <c r="O42" s="1"/>
      <c r="P42" s="1"/>
      <c r="Q42" s="1"/>
      <c r="R42" s="1"/>
      <c r="S42" s="1"/>
      <c r="T42" s="1"/>
      <c r="U42" s="1"/>
      <c r="V42" s="1"/>
      <c r="W42" s="1"/>
      <c r="X42" s="1"/>
      <c r="Y42" s="1"/>
      <c r="Z42" s="1"/>
      <c r="AA42" s="1"/>
      <c r="AB42" s="1"/>
      <c r="AC42" s="1"/>
      <c r="AD42" s="1"/>
      <c r="AE42" s="1"/>
      <c r="AF42" s="1"/>
      <c r="AG42" s="1"/>
    </row>
    <row r="43" spans="1:33" ht="15" customHeight="1" x14ac:dyDescent="0.35">
      <c r="A43" s="33"/>
      <c r="B43" s="42">
        <v>2</v>
      </c>
      <c r="C43" s="33"/>
      <c r="D43" s="38">
        <v>3500</v>
      </c>
      <c r="E43" s="54">
        <f>+D43/$D$47</f>
        <v>0.10294117647058823</v>
      </c>
      <c r="F43" s="43" t="str">
        <f>+H42</f>
        <v>&lt;- only ~6 months of output in Year 1 (mid-year purchase)</v>
      </c>
      <c r="G43" s="43">
        <f>+($D$37-$D$38)*E43</f>
        <v>3322.4264705882351</v>
      </c>
      <c r="H43" s="44" t="e">
        <f>+F43-G43</f>
        <v>#VALUE!</v>
      </c>
      <c r="I43" s="55"/>
      <c r="J43" s="33"/>
      <c r="K43" s="1"/>
      <c r="L43" s="1"/>
      <c r="M43" s="1"/>
      <c r="N43" s="1"/>
      <c r="O43" s="1"/>
      <c r="P43" s="1"/>
      <c r="Q43" s="1"/>
      <c r="R43" s="1"/>
      <c r="S43" s="1"/>
      <c r="T43" s="1"/>
      <c r="U43" s="1"/>
      <c r="V43" s="1"/>
      <c r="W43" s="1"/>
      <c r="X43" s="1"/>
      <c r="Y43" s="1"/>
      <c r="Z43" s="1"/>
      <c r="AA43" s="1"/>
      <c r="AB43" s="1"/>
      <c r="AC43" s="1"/>
      <c r="AD43" s="1"/>
      <c r="AE43" s="1"/>
      <c r="AF43" s="1"/>
      <c r="AG43" s="1"/>
    </row>
    <row r="44" spans="1:33" ht="15" customHeight="1" x14ac:dyDescent="0.35">
      <c r="A44" s="33"/>
      <c r="B44" s="42">
        <v>3</v>
      </c>
      <c r="C44" s="33"/>
      <c r="D44" s="38">
        <v>2000</v>
      </c>
      <c r="E44" s="54">
        <f>+D44/$D$47</f>
        <v>5.8823529411764705E-2</v>
      </c>
      <c r="F44" s="43" t="e">
        <f>+H43</f>
        <v>#VALUE!</v>
      </c>
      <c r="G44" s="43">
        <f>+($D$37-$D$38)*E44</f>
        <v>1898.5294117647059</v>
      </c>
      <c r="H44" s="44" t="e">
        <f>+F44-G44</f>
        <v>#VALUE!</v>
      </c>
      <c r="I44" s="55"/>
      <c r="J44" s="33"/>
      <c r="K44" s="1"/>
      <c r="L44" s="1"/>
      <c r="M44" s="1"/>
      <c r="N44" s="1"/>
      <c r="O44" s="1"/>
      <c r="P44" s="1"/>
      <c r="Q44" s="1"/>
      <c r="R44" s="1"/>
      <c r="S44" s="1"/>
      <c r="T44" s="1"/>
      <c r="U44" s="1"/>
      <c r="V44" s="1"/>
      <c r="W44" s="1"/>
      <c r="X44" s="1"/>
      <c r="Y44" s="1"/>
      <c r="Z44" s="1"/>
      <c r="AA44" s="1"/>
      <c r="AB44" s="1"/>
      <c r="AC44" s="1"/>
      <c r="AD44" s="1"/>
      <c r="AE44" s="1"/>
      <c r="AF44" s="1"/>
      <c r="AG44" s="1"/>
    </row>
    <row r="45" spans="1:33" ht="15" customHeight="1" x14ac:dyDescent="0.35">
      <c r="A45" s="33"/>
      <c r="B45" s="42">
        <v>4</v>
      </c>
      <c r="C45" s="33"/>
      <c r="D45" s="38">
        <v>11500</v>
      </c>
      <c r="E45" s="54">
        <f>+D45/$D$47</f>
        <v>0.33823529411764708</v>
      </c>
      <c r="F45" s="43" t="e">
        <f>+H44</f>
        <v>#VALUE!</v>
      </c>
      <c r="G45" s="43">
        <f>+($D$37-$D$38)*E45</f>
        <v>10916.544117647059</v>
      </c>
      <c r="H45" s="44" t="e">
        <f>+F45-G45</f>
        <v>#VALUE!</v>
      </c>
      <c r="I45" s="55"/>
      <c r="J45" s="33"/>
      <c r="K45" s="1"/>
      <c r="L45" s="1"/>
      <c r="M45" s="1"/>
      <c r="N45" s="1"/>
      <c r="O45" s="1"/>
      <c r="P45" s="1"/>
      <c r="Q45" s="1"/>
      <c r="R45" s="1"/>
      <c r="S45" s="1"/>
      <c r="T45" s="1"/>
      <c r="U45" s="1"/>
      <c r="V45" s="1"/>
      <c r="W45" s="1"/>
      <c r="X45" s="1"/>
      <c r="Y45" s="1"/>
      <c r="Z45" s="1"/>
      <c r="AA45" s="1"/>
      <c r="AB45" s="1"/>
      <c r="AC45" s="1"/>
      <c r="AD45" s="1"/>
      <c r="AE45" s="1"/>
      <c r="AF45" s="1"/>
      <c r="AG45" s="1"/>
    </row>
    <row r="46" spans="1:33" ht="15" customHeight="1" x14ac:dyDescent="0.35">
      <c r="A46" s="33"/>
      <c r="B46" s="42">
        <v>5</v>
      </c>
      <c r="C46" s="33"/>
      <c r="D46" s="38">
        <v>16000</v>
      </c>
      <c r="E46" s="54">
        <f>+D46/$D$47</f>
        <v>0.47058823529411764</v>
      </c>
      <c r="F46" s="43" t="e">
        <f>+H45</f>
        <v>#VALUE!</v>
      </c>
      <c r="G46" s="43">
        <f>+($D$37-$D$38)*E46</f>
        <v>15188.235294117647</v>
      </c>
      <c r="H46" s="44" t="e">
        <f>+F46-G46</f>
        <v>#VALUE!</v>
      </c>
      <c r="I46" s="55"/>
      <c r="J46" s="33"/>
      <c r="K46" s="1"/>
      <c r="L46" s="1"/>
      <c r="M46" s="1"/>
      <c r="N46" s="1"/>
      <c r="O46" s="1"/>
      <c r="P46" s="1"/>
      <c r="Q46" s="1"/>
      <c r="R46" s="1"/>
      <c r="S46" s="1"/>
      <c r="T46" s="1"/>
      <c r="U46" s="1"/>
      <c r="V46" s="1"/>
      <c r="W46" s="1"/>
      <c r="X46" s="1"/>
      <c r="Y46" s="1"/>
      <c r="Z46" s="1"/>
      <c r="AA46" s="1"/>
      <c r="AB46" s="1"/>
      <c r="AC46" s="1"/>
      <c r="AD46" s="1"/>
      <c r="AE46" s="1"/>
      <c r="AF46" s="1"/>
      <c r="AG46" s="1"/>
    </row>
    <row r="47" spans="1:33" ht="15" customHeight="1" x14ac:dyDescent="0.35">
      <c r="A47" s="1"/>
      <c r="B47" s="1"/>
      <c r="C47" s="1"/>
      <c r="D47" s="43">
        <f>SUM(D42:D46)</f>
        <v>34000</v>
      </c>
      <c r="E47" s="54">
        <f>SUM(E42:E46)</f>
        <v>1</v>
      </c>
      <c r="F47" s="56"/>
      <c r="G47" s="56"/>
      <c r="H47" s="55"/>
      <c r="I47" s="1"/>
      <c r="J47" s="1"/>
      <c r="K47" s="1"/>
      <c r="L47" s="1"/>
      <c r="M47" s="1"/>
      <c r="N47" s="1"/>
      <c r="O47" s="1"/>
      <c r="P47" s="1"/>
      <c r="Q47" s="1"/>
      <c r="R47" s="1"/>
      <c r="S47" s="1"/>
      <c r="T47" s="1"/>
      <c r="U47" s="1"/>
      <c r="V47" s="1"/>
      <c r="W47" s="1"/>
      <c r="X47" s="1"/>
      <c r="Y47" s="1"/>
      <c r="Z47" s="1"/>
      <c r="AA47" s="1"/>
      <c r="AB47" s="1"/>
      <c r="AC47" s="1"/>
      <c r="AD47" s="1"/>
      <c r="AE47" s="1"/>
      <c r="AF47" s="1"/>
      <c r="AG47" s="1"/>
    </row>
    <row r="48" spans="1:33" ht="15" customHeight="1" x14ac:dyDescent="0.35">
      <c r="A48" s="1"/>
      <c r="B48" s="57"/>
      <c r="C48" s="58"/>
      <c r="D48" s="59"/>
      <c r="E48" s="60"/>
      <c r="F48" s="58"/>
      <c r="G48" s="61"/>
      <c r="H48" s="61"/>
      <c r="I48" s="61"/>
      <c r="J48" s="61"/>
      <c r="K48" s="61"/>
      <c r="L48" s="61"/>
      <c r="M48" s="61"/>
      <c r="N48" s="12"/>
      <c r="O48" s="12"/>
      <c r="P48" s="12"/>
      <c r="Q48" s="12"/>
      <c r="R48" s="12"/>
      <c r="S48" s="12"/>
      <c r="T48" s="1"/>
      <c r="U48" s="1"/>
      <c r="V48" s="1"/>
      <c r="W48" s="1"/>
      <c r="X48" s="1"/>
      <c r="Y48" s="1"/>
      <c r="Z48" s="1"/>
      <c r="AA48" s="1"/>
      <c r="AB48" s="1"/>
      <c r="AC48" s="1"/>
      <c r="AD48" s="1"/>
      <c r="AE48" s="1"/>
      <c r="AF48" s="1"/>
      <c r="AG48" s="1"/>
    </row>
    <row r="49" ht="15" customHeight="1" x14ac:dyDescent="0.35"/>
    <row r="50" ht="15" customHeight="1" x14ac:dyDescent="0.35"/>
    <row r="51" ht="15" customHeight="1" x14ac:dyDescent="0.35"/>
    <row r="52" ht="15" customHeight="1" x14ac:dyDescent="0.35"/>
    <row r="53" ht="15" customHeight="1" x14ac:dyDescent="0.35"/>
    <row r="54" ht="15" customHeight="1" x14ac:dyDescent="0.35"/>
    <row r="55" ht="15" customHeight="1" x14ac:dyDescent="0.35"/>
    <row r="56" ht="15" customHeight="1" x14ac:dyDescent="0.35"/>
    <row r="57" ht="15" customHeight="1" x14ac:dyDescent="0.35"/>
    <row r="58" ht="15" customHeight="1" x14ac:dyDescent="0.35"/>
    <row r="59" ht="15" customHeight="1" x14ac:dyDescent="0.35"/>
    <row r="60" ht="15" customHeight="1" x14ac:dyDescent="0.35"/>
    <row r="61" ht="15" customHeight="1" x14ac:dyDescent="0.35"/>
    <row r="62" ht="15" customHeight="1" x14ac:dyDescent="0.35"/>
    <row r="63" ht="15" customHeight="1" x14ac:dyDescent="0.35"/>
    <row r="64" ht="15" customHeight="1" x14ac:dyDescent="0.35"/>
    <row r="65" ht="15" customHeight="1" x14ac:dyDescent="0.35"/>
    <row r="66" ht="15" customHeight="1" x14ac:dyDescent="0.35"/>
    <row r="67" ht="15" customHeight="1" x14ac:dyDescent="0.35"/>
    <row r="68" ht="15" customHeight="1" x14ac:dyDescent="0.35"/>
    <row r="69" ht="15" customHeight="1" x14ac:dyDescent="0.35"/>
    <row r="70" ht="15" customHeight="1" x14ac:dyDescent="0.35"/>
    <row r="71" ht="15" customHeight="1" x14ac:dyDescent="0.35"/>
    <row r="72" ht="15" customHeight="1" x14ac:dyDescent="0.35"/>
    <row r="73" ht="15" customHeight="1" x14ac:dyDescent="0.35"/>
    <row r="74" ht="15" customHeight="1" x14ac:dyDescent="0.35"/>
    <row r="75" ht="15" customHeight="1" x14ac:dyDescent="0.35"/>
    <row r="76" ht="15" customHeight="1" x14ac:dyDescent="0.35"/>
    <row r="77" ht="15" customHeight="1" x14ac:dyDescent="0.35"/>
    <row r="78" ht="15" customHeight="1" x14ac:dyDescent="0.35"/>
    <row r="79" ht="15" customHeight="1" x14ac:dyDescent="0.35"/>
    <row r="80" ht="15" customHeight="1" x14ac:dyDescent="0.35"/>
    <row r="81" ht="15" customHeight="1" x14ac:dyDescent="0.35"/>
    <row r="82" ht="15" customHeight="1" x14ac:dyDescent="0.35"/>
    <row r="83" ht="15" customHeight="1" x14ac:dyDescent="0.35"/>
    <row r="84" ht="15" customHeight="1" x14ac:dyDescent="0.35"/>
    <row r="85" ht="15" customHeight="1" x14ac:dyDescent="0.35"/>
    <row r="86" ht="15" customHeight="1" x14ac:dyDescent="0.35"/>
    <row r="87" ht="15" customHeight="1" x14ac:dyDescent="0.35"/>
    <row r="88" ht="15" customHeight="1" x14ac:dyDescent="0.35"/>
    <row r="89" ht="15" customHeight="1" x14ac:dyDescent="0.35"/>
    <row r="90" ht="15" customHeight="1" x14ac:dyDescent="0.35"/>
    <row r="91" ht="15" customHeight="1" x14ac:dyDescent="0.35"/>
    <row r="92" ht="15" customHeight="1" x14ac:dyDescent="0.35"/>
    <row r="93" ht="15" customHeight="1" x14ac:dyDescent="0.35"/>
    <row r="94" ht="15" customHeight="1" x14ac:dyDescent="0.35"/>
    <row r="95" ht="15" customHeight="1" x14ac:dyDescent="0.35"/>
    <row r="96" ht="15" customHeight="1" x14ac:dyDescent="0.35"/>
    <row r="97" ht="15" customHeight="1" x14ac:dyDescent="0.35"/>
    <row r="98" ht="15" customHeight="1" x14ac:dyDescent="0.35"/>
  </sheetData>
  <mergeCells count="2">
    <mergeCell ref="A2:H2"/>
    <mergeCell ref="A1:H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6"/>
  <sheetViews>
    <sheetView workbookViewId="0"/>
  </sheetViews>
  <sheetFormatPr defaultRowHeight="14.5" x14ac:dyDescent="0.35"/>
  <cols>
    <col min="1" max="1" width="3" customWidth="1"/>
    <col min="2" max="2" width="26" customWidth="1"/>
    <col min="3" max="3" width="3" customWidth="1"/>
    <col min="4" max="4" width="16" customWidth="1"/>
  </cols>
  <sheetData>
    <row r="1" spans="1:8" ht="18" customHeight="1" x14ac:dyDescent="0.4">
      <c r="A1" s="80" t="s">
        <v>27</v>
      </c>
      <c r="B1" s="72"/>
      <c r="C1" s="72"/>
      <c r="D1" s="72"/>
      <c r="E1" s="72"/>
      <c r="F1" s="72"/>
      <c r="G1" s="72"/>
      <c r="H1" s="72"/>
    </row>
    <row r="2" spans="1:8" ht="24" customHeight="1" x14ac:dyDescent="0.35">
      <c r="A2" s="81" t="s">
        <v>28</v>
      </c>
      <c r="B2" s="72"/>
      <c r="C2" s="72"/>
      <c r="D2" s="72"/>
      <c r="E2" s="72"/>
      <c r="F2" s="72"/>
      <c r="G2" s="72"/>
      <c r="H2" s="72"/>
    </row>
    <row r="3" spans="1:8" x14ac:dyDescent="0.35">
      <c r="A3" s="1"/>
      <c r="B3" s="1"/>
      <c r="C3" s="1"/>
      <c r="D3" s="1"/>
      <c r="E3" s="1"/>
      <c r="F3" s="1"/>
      <c r="G3" s="1"/>
      <c r="H3" s="1"/>
    </row>
    <row r="4" spans="1:8" ht="15.5" customHeight="1" x14ac:dyDescent="0.35">
      <c r="A4" s="79" t="s">
        <v>29</v>
      </c>
      <c r="B4" s="72"/>
      <c r="C4" s="72"/>
      <c r="D4" s="72"/>
      <c r="E4" s="72"/>
      <c r="F4" s="72"/>
      <c r="G4" s="72"/>
      <c r="H4" s="72"/>
    </row>
    <row r="5" spans="1:8" x14ac:dyDescent="0.35">
      <c r="A5" s="1"/>
      <c r="B5" s="33" t="s">
        <v>9</v>
      </c>
      <c r="C5" s="1"/>
      <c r="D5" s="62">
        <v>35000</v>
      </c>
      <c r="E5" s="1"/>
      <c r="F5" s="1"/>
      <c r="G5" s="1"/>
      <c r="H5" s="1"/>
    </row>
    <row r="6" spans="1:8" x14ac:dyDescent="0.35">
      <c r="A6" s="1"/>
      <c r="B6" s="33" t="s">
        <v>30</v>
      </c>
      <c r="C6" s="1"/>
      <c r="D6" s="62">
        <v>2725</v>
      </c>
      <c r="E6" s="1"/>
      <c r="F6" s="1"/>
      <c r="G6" s="1"/>
      <c r="H6" s="1"/>
    </row>
    <row r="7" spans="1:8" x14ac:dyDescent="0.35">
      <c r="A7" s="1"/>
      <c r="B7" s="33" t="s">
        <v>31</v>
      </c>
      <c r="C7" s="1"/>
      <c r="D7" s="63">
        <v>5</v>
      </c>
      <c r="E7" s="1"/>
      <c r="F7" s="1"/>
      <c r="G7" s="1"/>
      <c r="H7" s="1"/>
    </row>
    <row r="8" spans="1:8" x14ac:dyDescent="0.35">
      <c r="A8" s="1"/>
      <c r="B8" s="1"/>
      <c r="C8" s="1"/>
      <c r="D8" s="1"/>
      <c r="E8" s="1"/>
      <c r="F8" s="1"/>
      <c r="G8" s="1"/>
      <c r="H8" s="1"/>
    </row>
    <row r="9" spans="1:8" ht="15.5" customHeight="1" x14ac:dyDescent="0.35">
      <c r="A9" s="79" t="s">
        <v>32</v>
      </c>
      <c r="B9" s="72"/>
      <c r="C9" s="72"/>
      <c r="D9" s="72"/>
      <c r="E9" s="72"/>
      <c r="F9" s="72"/>
      <c r="G9" s="72"/>
      <c r="H9" s="72"/>
    </row>
    <row r="10" spans="1:8" x14ac:dyDescent="0.35">
      <c r="A10" s="78" t="s">
        <v>33</v>
      </c>
      <c r="B10" s="72"/>
      <c r="C10" s="72"/>
      <c r="D10" s="72"/>
      <c r="E10" s="72"/>
      <c r="F10" s="72"/>
      <c r="G10" s="72"/>
      <c r="H10" s="72"/>
    </row>
    <row r="11" spans="1:8" x14ac:dyDescent="0.35">
      <c r="A11" s="1"/>
      <c r="B11" s="52" t="s">
        <v>14</v>
      </c>
      <c r="C11" s="1"/>
      <c r="D11" s="52" t="s">
        <v>15</v>
      </c>
      <c r="E11" s="52" t="s">
        <v>16</v>
      </c>
      <c r="F11" s="52" t="s">
        <v>17</v>
      </c>
      <c r="G11" s="1"/>
      <c r="H11" s="1"/>
    </row>
    <row r="12" spans="1:8" x14ac:dyDescent="0.35">
      <c r="A12" s="1"/>
      <c r="B12" s="33">
        <v>1</v>
      </c>
      <c r="C12" s="1"/>
      <c r="D12" s="64">
        <f>IF(B12&lt;=$D$7,$D$5,"")</f>
        <v>35000</v>
      </c>
      <c r="E12" s="64">
        <f t="shared" ref="E12:E21" si="0">IF(B12&lt;=$D$7,($D$5-$D$6)/$D$7,"")</f>
        <v>6455</v>
      </c>
      <c r="F12" s="64">
        <f t="shared" ref="F12:F21" si="1">IF(B12&lt;=$D$7,D12-E12,"")</f>
        <v>28545</v>
      </c>
      <c r="G12" s="1"/>
      <c r="H12" s="1"/>
    </row>
    <row r="13" spans="1:8" x14ac:dyDescent="0.35">
      <c r="A13" s="1"/>
      <c r="B13" s="33">
        <v>2</v>
      </c>
      <c r="C13" s="1"/>
      <c r="D13" s="64">
        <f t="shared" ref="D13:D21" si="2">IF(B13&lt;=$D$7,F12,"")</f>
        <v>28545</v>
      </c>
      <c r="E13" s="64">
        <f t="shared" si="0"/>
        <v>6455</v>
      </c>
      <c r="F13" s="64">
        <f t="shared" si="1"/>
        <v>22090</v>
      </c>
      <c r="G13" s="1"/>
      <c r="H13" s="1"/>
    </row>
    <row r="14" spans="1:8" x14ac:dyDescent="0.35">
      <c r="A14" s="1"/>
      <c r="B14" s="33">
        <v>3</v>
      </c>
      <c r="C14" s="1"/>
      <c r="D14" s="64">
        <f t="shared" si="2"/>
        <v>22090</v>
      </c>
      <c r="E14" s="64">
        <f t="shared" si="0"/>
        <v>6455</v>
      </c>
      <c r="F14" s="64">
        <f t="shared" si="1"/>
        <v>15635</v>
      </c>
      <c r="G14" s="1"/>
      <c r="H14" s="1"/>
    </row>
    <row r="15" spans="1:8" x14ac:dyDescent="0.35">
      <c r="A15" s="1"/>
      <c r="B15" s="33">
        <v>4</v>
      </c>
      <c r="C15" s="1"/>
      <c r="D15" s="64">
        <f t="shared" si="2"/>
        <v>15635</v>
      </c>
      <c r="E15" s="64">
        <f t="shared" si="0"/>
        <v>6455</v>
      </c>
      <c r="F15" s="64">
        <f t="shared" si="1"/>
        <v>9180</v>
      </c>
      <c r="G15" s="1"/>
      <c r="H15" s="1"/>
    </row>
    <row r="16" spans="1:8" x14ac:dyDescent="0.35">
      <c r="A16" s="1"/>
      <c r="B16" s="33">
        <v>5</v>
      </c>
      <c r="C16" s="1"/>
      <c r="D16" s="64">
        <f t="shared" si="2"/>
        <v>9180</v>
      </c>
      <c r="E16" s="64">
        <f t="shared" si="0"/>
        <v>6455</v>
      </c>
      <c r="F16" s="64">
        <f t="shared" si="1"/>
        <v>2725</v>
      </c>
      <c r="G16" s="1"/>
      <c r="H16" s="1"/>
    </row>
    <row r="17" spans="1:8" x14ac:dyDescent="0.35">
      <c r="A17" s="1"/>
      <c r="B17" s="33">
        <v>6</v>
      </c>
      <c r="C17" s="1"/>
      <c r="D17" s="64" t="str">
        <f t="shared" si="2"/>
        <v/>
      </c>
      <c r="E17" s="64" t="str">
        <f t="shared" si="0"/>
        <v/>
      </c>
      <c r="F17" s="64" t="str">
        <f t="shared" si="1"/>
        <v/>
      </c>
      <c r="G17" s="1"/>
      <c r="H17" s="1"/>
    </row>
    <row r="18" spans="1:8" x14ac:dyDescent="0.35">
      <c r="A18" s="1"/>
      <c r="B18" s="33">
        <v>7</v>
      </c>
      <c r="C18" s="1"/>
      <c r="D18" s="64" t="str">
        <f t="shared" si="2"/>
        <v/>
      </c>
      <c r="E18" s="64" t="str">
        <f t="shared" si="0"/>
        <v/>
      </c>
      <c r="F18" s="64" t="str">
        <f t="shared" si="1"/>
        <v/>
      </c>
      <c r="G18" s="1"/>
      <c r="H18" s="1"/>
    </row>
    <row r="19" spans="1:8" x14ac:dyDescent="0.35">
      <c r="A19" s="1"/>
      <c r="B19" s="33">
        <v>8</v>
      </c>
      <c r="C19" s="1"/>
      <c r="D19" s="64" t="str">
        <f t="shared" si="2"/>
        <v/>
      </c>
      <c r="E19" s="64" t="str">
        <f t="shared" si="0"/>
        <v/>
      </c>
      <c r="F19" s="64" t="str">
        <f t="shared" si="1"/>
        <v/>
      </c>
      <c r="G19" s="1"/>
      <c r="H19" s="1"/>
    </row>
    <row r="20" spans="1:8" x14ac:dyDescent="0.35">
      <c r="A20" s="1"/>
      <c r="B20" s="33">
        <v>9</v>
      </c>
      <c r="C20" s="1"/>
      <c r="D20" s="64" t="str">
        <f t="shared" si="2"/>
        <v/>
      </c>
      <c r="E20" s="64" t="str">
        <f t="shared" si="0"/>
        <v/>
      </c>
      <c r="F20" s="64" t="str">
        <f t="shared" si="1"/>
        <v/>
      </c>
      <c r="G20" s="1"/>
      <c r="H20" s="1"/>
    </row>
    <row r="21" spans="1:8" x14ac:dyDescent="0.35">
      <c r="A21" s="1"/>
      <c r="B21" s="33">
        <v>10</v>
      </c>
      <c r="C21" s="1"/>
      <c r="D21" s="64" t="str">
        <f t="shared" si="2"/>
        <v/>
      </c>
      <c r="E21" s="64" t="str">
        <f t="shared" si="0"/>
        <v/>
      </c>
      <c r="F21" s="64" t="str">
        <f t="shared" si="1"/>
        <v/>
      </c>
      <c r="G21" s="1"/>
      <c r="H21" s="1"/>
    </row>
    <row r="22" spans="1:8" x14ac:dyDescent="0.35">
      <c r="A22" s="1"/>
      <c r="B22" s="1"/>
      <c r="C22" s="1"/>
      <c r="D22" s="1"/>
      <c r="E22" s="1"/>
      <c r="F22" s="1"/>
      <c r="G22" s="1"/>
      <c r="H22" s="1"/>
    </row>
    <row r="23" spans="1:8" x14ac:dyDescent="0.35">
      <c r="A23" s="1"/>
      <c r="B23" s="65" t="s">
        <v>34</v>
      </c>
      <c r="C23" s="1"/>
      <c r="D23" s="66">
        <f>SUM(E12:E21)</f>
        <v>32275</v>
      </c>
      <c r="E23" s="1"/>
      <c r="F23" s="1"/>
      <c r="G23" s="1"/>
      <c r="H23" s="1"/>
    </row>
    <row r="24" spans="1:8" x14ac:dyDescent="0.35">
      <c r="A24" s="1"/>
      <c r="B24" s="65" t="s">
        <v>35</v>
      </c>
      <c r="C24" s="1"/>
      <c r="D24" s="66">
        <f>$D$5-$D$6</f>
        <v>32275</v>
      </c>
      <c r="E24" s="1"/>
      <c r="F24" s="1"/>
      <c r="G24" s="1"/>
      <c r="H24" s="1"/>
    </row>
    <row r="25" spans="1:8" x14ac:dyDescent="0.35">
      <c r="A25" s="1"/>
      <c r="B25" s="52" t="s">
        <v>36</v>
      </c>
      <c r="C25" s="1"/>
      <c r="D25" s="67" t="str">
        <f>IF(ABS(D23-D24)&lt;0.01,"✓ Balanced","✗ Off by "&amp;TEXT(D23-D24,"#,##0"))</f>
        <v>✓ Balanced</v>
      </c>
      <c r="E25" s="1"/>
      <c r="F25" s="1"/>
      <c r="G25" s="1"/>
      <c r="H25" s="1"/>
    </row>
    <row r="26" spans="1:8" x14ac:dyDescent="0.35">
      <c r="A26" s="1"/>
      <c r="B26" s="1"/>
      <c r="C26" s="1"/>
      <c r="D26" s="1"/>
      <c r="E26" s="1"/>
      <c r="F26" s="1"/>
      <c r="G26" s="1"/>
      <c r="H26" s="1"/>
    </row>
    <row r="27" spans="1:8" ht="15.5" customHeight="1" x14ac:dyDescent="0.35">
      <c r="A27" s="79" t="s">
        <v>37</v>
      </c>
      <c r="B27" s="72"/>
      <c r="C27" s="72"/>
      <c r="D27" s="72"/>
      <c r="E27" s="72"/>
      <c r="F27" s="72"/>
      <c r="G27" s="72"/>
      <c r="H27" s="72"/>
    </row>
    <row r="28" spans="1:8" x14ac:dyDescent="0.35">
      <c r="A28" s="78" t="s">
        <v>38</v>
      </c>
      <c r="B28" s="72"/>
      <c r="C28" s="72"/>
      <c r="D28" s="72"/>
      <c r="E28" s="72"/>
      <c r="F28" s="72"/>
      <c r="G28" s="72"/>
      <c r="H28" s="72"/>
    </row>
    <row r="29" spans="1:8" x14ac:dyDescent="0.35">
      <c r="A29" s="1"/>
      <c r="B29" s="52" t="s">
        <v>14</v>
      </c>
      <c r="C29" s="1"/>
      <c r="D29" s="52" t="s">
        <v>15</v>
      </c>
      <c r="E29" s="52" t="s">
        <v>16</v>
      </c>
      <c r="F29" s="52" t="s">
        <v>17</v>
      </c>
      <c r="G29" s="1"/>
      <c r="H29" s="1"/>
    </row>
    <row r="30" spans="1:8" x14ac:dyDescent="0.35">
      <c r="A30" s="1"/>
      <c r="B30" s="33">
        <v>1</v>
      </c>
      <c r="C30" s="1"/>
      <c r="D30" s="64">
        <f>IF(B30&lt;=$D$7,$D$5,"")</f>
        <v>35000</v>
      </c>
      <c r="E30" s="64">
        <f t="shared" ref="E30:E39" si="3">IF(B30&lt;=$D$7,MIN((100%/$D$7)*2*D30,D30-$D$6),"")</f>
        <v>14000</v>
      </c>
      <c r="F30" s="64">
        <f t="shared" ref="F30:F39" si="4">IF(B30&lt;=$D$7,D30-E30,"")</f>
        <v>21000</v>
      </c>
      <c r="G30" s="1"/>
      <c r="H30" s="1"/>
    </row>
    <row r="31" spans="1:8" x14ac:dyDescent="0.35">
      <c r="A31" s="1"/>
      <c r="B31" s="33">
        <v>2</v>
      </c>
      <c r="C31" s="1"/>
      <c r="D31" s="64">
        <f t="shared" ref="D31:D39" si="5">IF(B31&lt;=$D$7,F30,"")</f>
        <v>21000</v>
      </c>
      <c r="E31" s="64">
        <f t="shared" si="3"/>
        <v>8400</v>
      </c>
      <c r="F31" s="64">
        <f t="shared" si="4"/>
        <v>12600</v>
      </c>
      <c r="G31" s="1"/>
      <c r="H31" s="1"/>
    </row>
    <row r="32" spans="1:8" x14ac:dyDescent="0.35">
      <c r="A32" s="1"/>
      <c r="B32" s="33">
        <v>3</v>
      </c>
      <c r="C32" s="1"/>
      <c r="D32" s="64">
        <f t="shared" si="5"/>
        <v>12600</v>
      </c>
      <c r="E32" s="64">
        <f t="shared" si="3"/>
        <v>5040</v>
      </c>
      <c r="F32" s="64">
        <f t="shared" si="4"/>
        <v>7560</v>
      </c>
      <c r="G32" s="1"/>
      <c r="H32" s="1"/>
    </row>
    <row r="33" spans="1:8" x14ac:dyDescent="0.35">
      <c r="A33" s="1"/>
      <c r="B33" s="33">
        <v>4</v>
      </c>
      <c r="C33" s="1"/>
      <c r="D33" s="64">
        <f t="shared" si="5"/>
        <v>7560</v>
      </c>
      <c r="E33" s="64">
        <f t="shared" si="3"/>
        <v>3024</v>
      </c>
      <c r="F33" s="64">
        <f t="shared" si="4"/>
        <v>4536</v>
      </c>
      <c r="G33" s="1"/>
      <c r="H33" s="1"/>
    </row>
    <row r="34" spans="1:8" x14ac:dyDescent="0.35">
      <c r="A34" s="1"/>
      <c r="B34" s="33">
        <v>5</v>
      </c>
      <c r="C34" s="1"/>
      <c r="D34" s="64">
        <f t="shared" si="5"/>
        <v>4536</v>
      </c>
      <c r="E34" s="64">
        <f t="shared" si="3"/>
        <v>1811</v>
      </c>
      <c r="F34" s="64">
        <f t="shared" si="4"/>
        <v>2725</v>
      </c>
      <c r="G34" s="1"/>
      <c r="H34" s="1"/>
    </row>
    <row r="35" spans="1:8" x14ac:dyDescent="0.35">
      <c r="A35" s="1"/>
      <c r="B35" s="33">
        <v>6</v>
      </c>
      <c r="C35" s="1"/>
      <c r="D35" s="64" t="str">
        <f t="shared" si="5"/>
        <v/>
      </c>
      <c r="E35" s="64" t="str">
        <f t="shared" si="3"/>
        <v/>
      </c>
      <c r="F35" s="64" t="str">
        <f t="shared" si="4"/>
        <v/>
      </c>
      <c r="G35" s="1"/>
      <c r="H35" s="1"/>
    </row>
    <row r="36" spans="1:8" x14ac:dyDescent="0.35">
      <c r="A36" s="1"/>
      <c r="B36" s="33">
        <v>7</v>
      </c>
      <c r="C36" s="1"/>
      <c r="D36" s="64" t="str">
        <f t="shared" si="5"/>
        <v/>
      </c>
      <c r="E36" s="64" t="str">
        <f t="shared" si="3"/>
        <v/>
      </c>
      <c r="F36" s="64" t="str">
        <f t="shared" si="4"/>
        <v/>
      </c>
      <c r="G36" s="1"/>
      <c r="H36" s="1"/>
    </row>
    <row r="37" spans="1:8" x14ac:dyDescent="0.35">
      <c r="A37" s="1"/>
      <c r="B37" s="33">
        <v>8</v>
      </c>
      <c r="C37" s="1"/>
      <c r="D37" s="64" t="str">
        <f t="shared" si="5"/>
        <v/>
      </c>
      <c r="E37" s="64" t="str">
        <f t="shared" si="3"/>
        <v/>
      </c>
      <c r="F37" s="64" t="str">
        <f t="shared" si="4"/>
        <v/>
      </c>
      <c r="G37" s="1"/>
      <c r="H37" s="1"/>
    </row>
    <row r="38" spans="1:8" x14ac:dyDescent="0.35">
      <c r="A38" s="1"/>
      <c r="B38" s="33">
        <v>9</v>
      </c>
      <c r="C38" s="1"/>
      <c r="D38" s="64" t="str">
        <f t="shared" si="5"/>
        <v/>
      </c>
      <c r="E38" s="64" t="str">
        <f t="shared" si="3"/>
        <v/>
      </c>
      <c r="F38" s="64" t="str">
        <f t="shared" si="4"/>
        <v/>
      </c>
      <c r="G38" s="1"/>
      <c r="H38" s="1"/>
    </row>
    <row r="39" spans="1:8" x14ac:dyDescent="0.35">
      <c r="A39" s="1"/>
      <c r="B39" s="33">
        <v>10</v>
      </c>
      <c r="C39" s="1"/>
      <c r="D39" s="64" t="str">
        <f t="shared" si="5"/>
        <v/>
      </c>
      <c r="E39" s="64" t="str">
        <f t="shared" si="3"/>
        <v/>
      </c>
      <c r="F39" s="64" t="str">
        <f t="shared" si="4"/>
        <v/>
      </c>
      <c r="G39" s="1"/>
      <c r="H39" s="1"/>
    </row>
    <row r="40" spans="1:8" x14ac:dyDescent="0.35">
      <c r="A40" s="1"/>
      <c r="B40" s="1"/>
      <c r="C40" s="1"/>
      <c r="D40" s="1"/>
      <c r="E40" s="1"/>
      <c r="F40" s="1"/>
      <c r="G40" s="1"/>
      <c r="H40" s="1"/>
    </row>
    <row r="41" spans="1:8" x14ac:dyDescent="0.35">
      <c r="A41" s="1"/>
      <c r="B41" s="65" t="s">
        <v>34</v>
      </c>
      <c r="C41" s="1"/>
      <c r="D41" s="66">
        <f>SUM(E30:E39)</f>
        <v>32275</v>
      </c>
      <c r="E41" s="1"/>
      <c r="F41" s="1"/>
      <c r="G41" s="1"/>
      <c r="H41" s="1"/>
    </row>
    <row r="42" spans="1:8" x14ac:dyDescent="0.35">
      <c r="A42" s="1"/>
      <c r="B42" s="65" t="s">
        <v>35</v>
      </c>
      <c r="C42" s="1"/>
      <c r="D42" s="66">
        <f>$D$5-$D$6</f>
        <v>32275</v>
      </c>
      <c r="E42" s="1"/>
      <c r="F42" s="1"/>
      <c r="G42" s="1"/>
      <c r="H42" s="1"/>
    </row>
    <row r="43" spans="1:8" x14ac:dyDescent="0.35">
      <c r="A43" s="1"/>
      <c r="B43" s="52" t="s">
        <v>36</v>
      </c>
      <c r="C43" s="1"/>
      <c r="D43" s="67" t="str">
        <f>IF(ABS(D41-D42)&lt;0.01,"✓ Balanced","✗ Off by "&amp;TEXT(D41-D42,"#,##0"))</f>
        <v>✓ Balanced</v>
      </c>
      <c r="E43" s="1"/>
      <c r="F43" s="1"/>
      <c r="G43" s="1"/>
      <c r="H43" s="1"/>
    </row>
    <row r="44" spans="1:8" x14ac:dyDescent="0.35">
      <c r="A44" s="1"/>
      <c r="B44" s="1"/>
      <c r="C44" s="1"/>
      <c r="D44" s="1"/>
      <c r="E44" s="1"/>
      <c r="F44" s="1"/>
      <c r="G44" s="1"/>
      <c r="H44" s="1"/>
    </row>
    <row r="45" spans="1:8" ht="15.5" customHeight="1" x14ac:dyDescent="0.35">
      <c r="A45" s="79" t="s">
        <v>39</v>
      </c>
      <c r="B45" s="72"/>
      <c r="C45" s="72"/>
      <c r="D45" s="72"/>
      <c r="E45" s="72"/>
      <c r="F45" s="72"/>
      <c r="G45" s="72"/>
      <c r="H45" s="72"/>
    </row>
    <row r="46" spans="1:8" x14ac:dyDescent="0.35">
      <c r="A46" s="78" t="s">
        <v>40</v>
      </c>
      <c r="B46" s="72"/>
      <c r="C46" s="72"/>
      <c r="D46" s="72"/>
      <c r="E46" s="72"/>
      <c r="F46" s="72"/>
      <c r="G46" s="72"/>
      <c r="H46" s="72"/>
    </row>
    <row r="47" spans="1:8" x14ac:dyDescent="0.35">
      <c r="A47" s="1"/>
      <c r="B47" s="52" t="s">
        <v>14</v>
      </c>
      <c r="C47" s="1"/>
      <c r="D47" s="52" t="s">
        <v>41</v>
      </c>
      <c r="E47" s="52" t="s">
        <v>25</v>
      </c>
      <c r="F47" s="52" t="s">
        <v>15</v>
      </c>
      <c r="G47" s="52" t="s">
        <v>16</v>
      </c>
      <c r="H47" s="52" t="s">
        <v>17</v>
      </c>
    </row>
    <row r="48" spans="1:8" x14ac:dyDescent="0.35">
      <c r="A48" s="1"/>
      <c r="B48" s="33">
        <v>1</v>
      </c>
      <c r="C48" s="1"/>
      <c r="D48" s="68">
        <v>2000</v>
      </c>
      <c r="E48" s="69">
        <f>IF(D53=0,0,D48/D53)</f>
        <v>5.7142857142857141E-2</v>
      </c>
      <c r="F48" s="64">
        <f>$D$5</f>
        <v>35000</v>
      </c>
      <c r="G48" s="64">
        <f>($D$5-$D$6)*E48</f>
        <v>1844.2857142857142</v>
      </c>
      <c r="H48" s="64">
        <f>F48-G48</f>
        <v>33155.714285714283</v>
      </c>
    </row>
    <row r="49" spans="1:8" x14ac:dyDescent="0.35">
      <c r="A49" s="1"/>
      <c r="B49" s="33">
        <v>2</v>
      </c>
      <c r="C49" s="1"/>
      <c r="D49" s="68">
        <v>3500</v>
      </c>
      <c r="E49" s="69">
        <f>IF(D53=0,0,D49/D53)</f>
        <v>0.1</v>
      </c>
      <c r="F49" s="64">
        <f>H48</f>
        <v>33155.714285714283</v>
      </c>
      <c r="G49" s="64">
        <f>($D$5-$D$6)*E49</f>
        <v>3227.5</v>
      </c>
      <c r="H49" s="64">
        <f>F49-G49</f>
        <v>29928.214285714283</v>
      </c>
    </row>
    <row r="50" spans="1:8" x14ac:dyDescent="0.35">
      <c r="A50" s="1"/>
      <c r="B50" s="33">
        <v>3</v>
      </c>
      <c r="C50" s="1"/>
      <c r="D50" s="68">
        <v>2000</v>
      </c>
      <c r="E50" s="69">
        <f>IF(D53=0,0,D50/D53)</f>
        <v>5.7142857142857141E-2</v>
      </c>
      <c r="F50" s="64">
        <f>H49</f>
        <v>29928.214285714283</v>
      </c>
      <c r="G50" s="64">
        <f>($D$5-$D$6)*E50</f>
        <v>1844.2857142857142</v>
      </c>
      <c r="H50" s="64">
        <f>F50-G50</f>
        <v>28083.928571428569</v>
      </c>
    </row>
    <row r="51" spans="1:8" x14ac:dyDescent="0.35">
      <c r="A51" s="1"/>
      <c r="B51" s="33">
        <v>4</v>
      </c>
      <c r="C51" s="1"/>
      <c r="D51" s="68">
        <v>11500</v>
      </c>
      <c r="E51" s="69">
        <f>IF(D53=0,0,D51/D53)</f>
        <v>0.32857142857142857</v>
      </c>
      <c r="F51" s="64">
        <f>H50</f>
        <v>28083.928571428569</v>
      </c>
      <c r="G51" s="64">
        <f>($D$5-$D$6)*E51</f>
        <v>10604.642857142857</v>
      </c>
      <c r="H51" s="64">
        <f>F51-G51</f>
        <v>17479.28571428571</v>
      </c>
    </row>
    <row r="52" spans="1:8" x14ac:dyDescent="0.35">
      <c r="A52" s="1"/>
      <c r="B52" s="33">
        <v>5</v>
      </c>
      <c r="C52" s="1"/>
      <c r="D52" s="68">
        <v>16000</v>
      </c>
      <c r="E52" s="69">
        <f>IF(D53=0,0,D52/D53)</f>
        <v>0.45714285714285713</v>
      </c>
      <c r="F52" s="64">
        <f>H51</f>
        <v>17479.28571428571</v>
      </c>
      <c r="G52" s="64">
        <f>($D$5-$D$6)*E52</f>
        <v>14754.285714285714</v>
      </c>
      <c r="H52" s="64">
        <f>F52-G52</f>
        <v>2724.9999999999964</v>
      </c>
    </row>
    <row r="53" spans="1:8" x14ac:dyDescent="0.35">
      <c r="A53" s="1"/>
      <c r="B53" s="65" t="s">
        <v>42</v>
      </c>
      <c r="C53" s="1"/>
      <c r="D53" s="70">
        <f>SUM(D48:D52)</f>
        <v>35000</v>
      </c>
      <c r="E53" s="1"/>
      <c r="F53" s="1"/>
      <c r="G53" s="1"/>
      <c r="H53" s="1"/>
    </row>
    <row r="54" spans="1:8" x14ac:dyDescent="0.35">
      <c r="A54" s="1"/>
      <c r="B54" s="65" t="s">
        <v>34</v>
      </c>
      <c r="C54" s="1"/>
      <c r="D54" s="66">
        <f>SUM(G48:G52)</f>
        <v>32274.999999999996</v>
      </c>
      <c r="E54" s="1"/>
      <c r="F54" s="1"/>
      <c r="G54" s="1"/>
      <c r="H54" s="1"/>
    </row>
    <row r="55" spans="1:8" x14ac:dyDescent="0.35">
      <c r="A55" s="1"/>
      <c r="B55" s="65" t="s">
        <v>35</v>
      </c>
      <c r="C55" s="1"/>
      <c r="D55" s="66">
        <f>$D$5-$D$6</f>
        <v>32275</v>
      </c>
      <c r="E55" s="1"/>
      <c r="F55" s="1"/>
      <c r="G55" s="1"/>
      <c r="H55" s="1"/>
    </row>
    <row r="56" spans="1:8" x14ac:dyDescent="0.35">
      <c r="A56" s="1"/>
      <c r="B56" s="52" t="s">
        <v>36</v>
      </c>
      <c r="C56" s="1"/>
      <c r="D56" s="67" t="str">
        <f>IF(ABS(D54-D55)&lt;0.01,"✓ Balanced","✗ Off by "&amp;TEXT(D54-D55,"#,##0"))</f>
        <v>✓ Balanced</v>
      </c>
      <c r="E56" s="1"/>
      <c r="F56" s="1"/>
      <c r="G56" s="1"/>
      <c r="H56" s="1"/>
    </row>
  </sheetData>
  <mergeCells count="9">
    <mergeCell ref="A4:H4"/>
    <mergeCell ref="A1:H1"/>
    <mergeCell ref="A2:H2"/>
    <mergeCell ref="A10:H10"/>
    <mergeCell ref="A28:H28"/>
    <mergeCell ref="A45:H45"/>
    <mergeCell ref="A46:H46"/>
    <mergeCell ref="A27:H27"/>
    <mergeCell ref="A9:H9"/>
  </mergeCells>
  <conditionalFormatting sqref="D25">
    <cfRule type="expression" dxfId="5" priority="1">
      <formula>ABS(D23-D24)&lt;0.01</formula>
    </cfRule>
    <cfRule type="expression" dxfId="4" priority="2">
      <formula>ABS(D23-D24)&gt;=0.01</formula>
    </cfRule>
  </conditionalFormatting>
  <conditionalFormatting sqref="D43">
    <cfRule type="expression" dxfId="3" priority="3">
      <formula>ABS(D41-D42)&lt;0.01</formula>
    </cfRule>
    <cfRule type="expression" dxfId="2" priority="4">
      <formula>ABS(D41-D42)&gt;=0.01</formula>
    </cfRule>
  </conditionalFormatting>
  <conditionalFormatting sqref="D56">
    <cfRule type="expression" dxfId="1" priority="5">
      <formula>ABS(D54-D55)&lt;0.01</formula>
    </cfRule>
    <cfRule type="expression" dxfId="0" priority="6">
      <formula>ABS(D54-D55)&gt;=0.01</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2026-09-03T10:24:08Z</dcterms:created>
  <dcterms:modified xsi:type="dcterms:W3CDTF">2026-09-05T15:07:36Z</dcterms:modified>
</cp:coreProperties>
</file>